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9B8C0C4-399B-4B34-87B9-228250AE40E2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収入の部（入力用）" sheetId="3" r:id="rId1"/>
    <sheet name="支出の部（入力用）" sheetId="6" r:id="rId2"/>
    <sheet name="収入の部（記入例）" sheetId="7" r:id="rId3"/>
    <sheet name="支出の部（記入例）" sheetId="8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8" l="1"/>
  <c r="D5" i="8"/>
  <c r="D7" i="8"/>
  <c r="D9" i="8"/>
  <c r="D11" i="8"/>
  <c r="D13" i="8"/>
  <c r="D15" i="8"/>
  <c r="D18" i="8"/>
  <c r="D20" i="8"/>
  <c r="D22" i="8"/>
  <c r="D24" i="8"/>
  <c r="D26" i="8"/>
  <c r="D28" i="8"/>
  <c r="D30" i="8"/>
  <c r="D35" i="8"/>
  <c r="D36" i="8"/>
  <c r="D37" i="8"/>
  <c r="D38" i="8"/>
  <c r="D40" i="8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13" i="6"/>
  <c r="D3" i="6"/>
  <c r="D5" i="6"/>
  <c r="D7" i="6"/>
  <c r="D9" i="6"/>
  <c r="D11" i="6"/>
  <c r="D15" i="6"/>
  <c r="D18" i="6"/>
  <c r="D20" i="6"/>
  <c r="D22" i="6"/>
  <c r="D24" i="6"/>
  <c r="D26" i="6"/>
  <c r="D28" i="6"/>
  <c r="D30" i="6"/>
  <c r="D35" i="6"/>
  <c r="D36" i="6"/>
  <c r="D37" i="6"/>
  <c r="D38" i="6"/>
  <c r="D40" i="6"/>
  <c r="D41" i="6"/>
  <c r="D42" i="6"/>
  <c r="D43" i="6"/>
  <c r="D44" i="6"/>
  <c r="D45" i="6"/>
  <c r="D46" i="6"/>
  <c r="C35" i="3"/>
  <c r="C33" i="3"/>
  <c r="C31" i="3"/>
  <c r="C29" i="3"/>
  <c r="C27" i="3"/>
  <c r="C25" i="3"/>
  <c r="C23" i="3"/>
  <c r="C21" i="3"/>
  <c r="C19" i="3"/>
  <c r="C17" i="3"/>
  <c r="C16" i="3"/>
  <c r="C9" i="3"/>
  <c r="AH13" i="3"/>
  <c r="D39" i="6" l="1"/>
  <c r="D39" i="8"/>
  <c r="D32" i="6"/>
  <c r="D32" i="8"/>
  <c r="D17" i="6"/>
  <c r="D33" i="6" s="1"/>
  <c r="D48" i="6" s="1"/>
  <c r="D47" i="8"/>
  <c r="D47" i="6"/>
  <c r="D17" i="8"/>
  <c r="D33" i="8" s="1"/>
  <c r="S15" i="3" l="1"/>
  <c r="AH15" i="3" s="1"/>
  <c r="C11" i="3"/>
  <c r="C37" i="3" s="1"/>
  <c r="D48" i="8"/>
  <c r="S15" i="7"/>
  <c r="AH15" i="7" s="1"/>
  <c r="C11" i="7" s="1"/>
  <c r="C3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「摘要」欄のAの空欄、および「支出の部」をそれぞれ入力すれば、自動計算されます。</t>
        </r>
      </text>
    </comment>
    <comment ref="N13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S15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6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<sst xmlns="http://schemas.openxmlformats.org/spreadsheetml/2006/main" count="527" uniqueCount="131">
  <si>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</si>
  <si>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</si>
  <si>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</si>
  <si>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</si>
  <si>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</si>
  <si>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</si>
  <si>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</si>
  <si>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</si>
  <si>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</si>
  <si>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</si>
  <si>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</si>
  <si>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</si>
  <si>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</si>
  <si>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</si>
  <si>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</si>
  <si>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</si>
  <si>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</si>
  <si>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</si>
  <si>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</si>
  <si>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</si>
  <si>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</si>
  <si>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</si>
  <si>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</si>
  <si>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</si>
  <si>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</si>
  <si>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</si>
  <si>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</si>
  <si>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</si>
  <si>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</si>
  <si>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</si>
  <si>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</si>
  <si>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</si>
  <si>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</si>
  <si>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</si>
  <si>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</si>
  <si>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</si>
  <si>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</si>
  <si>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</si>
  <si>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</si>
  <si>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</si>
  <si>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</si>
  <si>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</si>
  <si>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=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</si>
  <si>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</si>
  <si>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</si>
  <si>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</si>
  <si>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</si>
  <si>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</si>
  <si>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</si>
  <si>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</si>
  <si>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</si>
  <si>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</si>
  <si>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</si>
  <si>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</si>
  <si>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</si>
  <si>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</si>
  <si>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</si>
  <si>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</si>
  <si>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</si>
  <si>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</si>
  <si>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</si>
  <si>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</si>
  <si>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</si>
  <si>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</si>
  <si>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</si>
  <si>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</si>
  <si>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</si>
  <si>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</si>
  <si>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</si>
  <si>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</si>
  <si>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</si>
  <si>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</si>
  <si>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</si>
  <si>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</si>
  <si>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</si>
  <si>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</si>
  <si>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</si>
  <si>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</si>
  <si>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</si>
  <si>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</si>
  <si>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</si>
  <si>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</si>
  <si>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</si>
  <si>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</si>
  <si>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</si>
  <si>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</si>
  <si>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</si>
  <si>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</si>
  <si>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</si>
  <si>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</si>
  <si>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</si>
  <si>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</si>
  <si>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</si>
  <si>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</si>
  <si>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</si>
  <si>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</si>
  <si>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</si>
  <si>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</si>
  <si>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</si>
  <si>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</si>
  <si>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</si>
  <si>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</si>
  <si>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</si>
  <si>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</si>
  <si>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</si>
  <si>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</si>
  <si>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</si>
  <si>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</si>
  <si>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</si>
  <si>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</si>
  <si>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</si>
  <si>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</si>
  <si>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</si>
  <si>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</si>
  <si>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</si>
  <si>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</si>
  <si>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</si>
  <si>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</si>
  <si>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</si>
  <si>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</si>
  <si>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</si>
  <si>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</si>
  <si>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</si>
  <si>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</si>
  <si>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</si>
  <si>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</si>
  <si>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保土ケ谷</t>
    <phoneticPr fontId="2"/>
  </si>
  <si>
    <t>令和8年度 収支予算書</t>
    <rPh sb="0" eb="2">
      <t>レイワ</t>
    </rPh>
    <rPh sb="6" eb="8">
      <t>シュウシ</t>
    </rPh>
    <rPh sb="10" eb="11">
      <t>ショ</t>
    </rPh>
    <phoneticPr fontId="2"/>
  </si>
  <si>
    <t>○会計年度　　自 令和８年４月１日　～　至 令和９年３月31日</t>
    <phoneticPr fontId="2"/>
  </si>
  <si>
    <t>令和８年度 収支予算書</t>
    <rPh sb="0" eb="2">
      <t>レイワ</t>
    </rPh>
    <rPh sb="6" eb="8">
      <t>シュウシ</t>
    </rPh>
    <rPh sb="10" eb="11">
      <t>ショ</t>
    </rPh>
    <phoneticPr fontId="2"/>
  </si>
  <si>
    <t>記載例</t>
    <rPh sb="0" eb="3">
      <t>キサイレイ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</si>
</sst>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Border="1" applyAlignment="1">
      <alignment horizontal="center" vertical="center" wrapText="1"/>
    </xf>
    <xf numFmtId="38" fontId="8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0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shrinkToFit="1"/>
    </xf>
    <xf numFmtId="0" fontId="14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6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21" xfId="1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wrapText="1"/>
    </xf>
    <xf numFmtId="0" fontId="14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6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26" xfId="0" applyFont="1" applyBorder="1"/>
    <xf numFmtId="0" fontId="16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4" fillId="3" borderId="33" xfId="1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6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4" fillId="3" borderId="8" xfId="1" applyFont="1" applyFill="1" applyBorder="1" applyAlignment="1">
      <alignment vertical="center" shrinkToFit="1"/>
    </xf>
    <xf numFmtId="0" fontId="16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6" fillId="0" borderId="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4" fillId="3" borderId="39" xfId="1" applyFont="1" applyFill="1" applyBorder="1" applyAlignment="1">
      <alignment vertical="center" shrinkToFit="1"/>
    </xf>
    <xf numFmtId="0" fontId="16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6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4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2" xfId="0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4" fillId="3" borderId="44" xfId="1" applyFont="1" applyFill="1" applyBorder="1" applyAlignment="1">
      <alignment vertical="center" shrinkToFit="1"/>
    </xf>
    <xf numFmtId="0" fontId="16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6" fillId="0" borderId="4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textRotation="255"/>
    </xf>
    <xf numFmtId="0" fontId="0" fillId="0" borderId="37" xfId="0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46" xfId="0" applyBorder="1" applyAlignment="1">
      <alignment vertical="center" shrinkToFit="1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8" fontId="14" fillId="3" borderId="0" xfId="1" applyFont="1" applyFill="1" applyBorder="1" applyAlignment="1">
      <alignment vertical="center" shrinkToFit="1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4" fillId="3" borderId="24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38" fontId="14" fillId="3" borderId="6" xfId="1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38" fontId="14" fillId="3" borderId="21" xfId="1" applyFont="1" applyFill="1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176" fontId="1" fillId="0" borderId="58" xfId="1" applyNumberFormat="1" applyFont="1" applyBorder="1" applyAlignment="1">
      <alignment vertical="center"/>
    </xf>
    <xf numFmtId="0" fontId="0" fillId="0" borderId="59" xfId="0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1" fillId="0" borderId="3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5" xfId="0" applyBorder="1" applyAlignment="1">
      <alignment vertical="center"/>
    </xf>
    <xf numFmtId="0" fontId="1" fillId="0" borderId="61" xfId="0" applyFont="1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14" xfId="0" applyBorder="1" applyAlignment="1">
      <alignment vertical="center"/>
    </xf>
    <xf numFmtId="176" fontId="1" fillId="0" borderId="58" xfId="1" applyNumberFormat="1" applyFont="1" applyFill="1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1" fillId="0" borderId="54" xfId="0" applyFont="1" applyBorder="1" applyAlignment="1">
      <alignment horizontal="center" vertical="center" textRotation="255" wrapText="1"/>
    </xf>
    <xf numFmtId="0" fontId="1" fillId="0" borderId="62" xfId="0" applyFont="1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8" fontId="14" fillId="3" borderId="0" xfId="1" applyFont="1" applyFill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8" fontId="12" fillId="0" borderId="60" xfId="0" applyNumberFormat="1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38" fontId="14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38" fontId="12" fillId="0" borderId="4" xfId="0" applyNumberFormat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38" fontId="14" fillId="0" borderId="8" xfId="1" applyFont="1" applyBorder="1" applyAlignment="1">
      <alignment vertical="center" wrapText="1"/>
    </xf>
    <xf numFmtId="0" fontId="14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176" fontId="1" fillId="0" borderId="30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176" fontId="1" fillId="0" borderId="79" xfId="1" applyNumberFormat="1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0" fontId="0" fillId="0" borderId="75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0" fillId="0" borderId="30" xfId="0" applyBorder="1" applyAlignment="1">
      <alignment vertical="center" textRotation="255" wrapText="1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1" fillId="0" borderId="78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0" fillId="0" borderId="83" xfId="0" applyBorder="1" applyAlignment="1">
      <alignment horizontal="center" vertical="center" textRotation="255" wrapText="1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8" fillId="0" borderId="23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3" name="Rectangl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00000000-0008-0000-0100-000006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0247" name="Text Box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0248" name="Rectangl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200-000001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200-000002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200-0000032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200-000004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0200-000005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300-000002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300-000004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>
          <a:extLst>
            <a:ext uri="{FF2B5EF4-FFF2-40B4-BE49-F238E27FC236}">
              <a16:creationId xmlns:a16="http://schemas.microsoft.com/office/drawing/2014/main" id="{00000000-0008-0000-0300-000006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>
          <a:extLst>
            <a:ext uri="{FF2B5EF4-FFF2-40B4-BE49-F238E27FC236}">
              <a16:creationId xmlns:a16="http://schemas.microsoft.com/office/drawing/2014/main" id="{00000000-0008-0000-0300-000008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8"/>
  <sheetViews>
    <sheetView tabSelected="1"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8" t="s">
        <v>47</v>
      </c>
      <c r="R1" s="149"/>
      <c r="S1" s="149"/>
      <c r="T1" s="149"/>
      <c r="U1" s="149"/>
      <c r="V1" s="149"/>
      <c r="W1" s="149"/>
      <c r="X1" s="149" t="s">
        <v>48</v>
      </c>
      <c r="Y1" s="149"/>
      <c r="Z1" s="149"/>
      <c r="AA1" s="149"/>
      <c r="AB1" s="149"/>
      <c r="AC1" s="149"/>
      <c r="AD1" s="150"/>
    </row>
    <row r="2" spans="1:35" ht="30" customHeight="1" thickBot="1" x14ac:dyDescent="0.2">
      <c r="A2" s="1"/>
      <c r="B2" s="2"/>
      <c r="C2" s="3"/>
      <c r="D2" s="4"/>
      <c r="Q2" s="151" t="s">
        <v>126</v>
      </c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3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5" t="s">
        <v>127</v>
      </c>
      <c r="B4" s="206"/>
      <c r="C4" s="206"/>
      <c r="D4" s="206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</row>
    <row r="5" spans="1:35" ht="22.5" customHeight="1" x14ac:dyDescent="0.15">
      <c r="A5" s="214" t="s">
        <v>44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</row>
    <row r="6" spans="1:35" ht="22.5" customHeight="1" x14ac:dyDescent="0.15">
      <c r="A6" s="208" t="s">
        <v>128</v>
      </c>
      <c r="B6" s="209"/>
      <c r="C6" s="209"/>
      <c r="D6" s="209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</row>
    <row r="7" spans="1:35" ht="22.5" customHeight="1" thickBot="1" x14ac:dyDescent="0.2">
      <c r="A7" s="211" t="s">
        <v>0</v>
      </c>
      <c r="B7" s="212"/>
      <c r="C7" s="212"/>
      <c r="D7" s="212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</row>
    <row r="8" spans="1:35" s="7" customFormat="1" ht="25.5" customHeight="1" thickBot="1" x14ac:dyDescent="0.2">
      <c r="A8" s="188" t="s">
        <v>1</v>
      </c>
      <c r="B8" s="189"/>
      <c r="C8" s="6" t="s">
        <v>2</v>
      </c>
      <c r="D8" s="215" t="s">
        <v>3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</row>
    <row r="9" spans="1:35" s="8" customFormat="1" ht="19.5" customHeight="1" x14ac:dyDescent="0.15">
      <c r="A9" s="194">
        <v>1</v>
      </c>
      <c r="B9" s="204" t="s">
        <v>4</v>
      </c>
      <c r="C9" s="176">
        <f>D9*I9*O9</f>
        <v>0</v>
      </c>
      <c r="D9" s="223"/>
      <c r="E9" s="224"/>
      <c r="F9" s="224"/>
      <c r="G9" s="10" t="s">
        <v>5</v>
      </c>
      <c r="H9" s="10" t="s">
        <v>17</v>
      </c>
      <c r="I9" s="225"/>
      <c r="J9" s="225"/>
      <c r="K9" s="225"/>
      <c r="L9" s="226" t="s">
        <v>6</v>
      </c>
      <c r="M9" s="227"/>
      <c r="N9" s="10" t="s">
        <v>58</v>
      </c>
      <c r="O9" s="227">
        <v>12</v>
      </c>
      <c r="P9" s="227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80"/>
      <c r="B10" s="173"/>
      <c r="C10" s="177"/>
      <c r="D10" s="228" t="s">
        <v>118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30"/>
    </row>
    <row r="11" spans="1:35" s="8" customFormat="1" ht="16.5" customHeight="1" x14ac:dyDescent="0.15">
      <c r="A11" s="202" t="s">
        <v>7</v>
      </c>
      <c r="B11" s="186" t="s">
        <v>8</v>
      </c>
      <c r="C11" s="176">
        <f>IF('支出の部（入力用）'!D33&lt;=120000,ROUNDDOWN('支出の部（入力用）'!D33,-1),120000+(IF(AH13=AH15,AH13,IF(AH13&lt;AH15,AH13,IF(AH15&lt;AH13,AH15)))))</f>
        <v>0</v>
      </c>
      <c r="D11" s="231" t="s">
        <v>63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3"/>
    </row>
    <row r="12" spans="1:35" s="8" customFormat="1" ht="16.5" customHeight="1" x14ac:dyDescent="0.15">
      <c r="A12" s="203"/>
      <c r="B12" s="187"/>
      <c r="C12" s="177"/>
      <c r="D12" s="241" t="s">
        <v>53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3"/>
    </row>
    <row r="13" spans="1:35" s="8" customFormat="1" ht="16.5" customHeight="1" x14ac:dyDescent="0.15">
      <c r="A13" s="203"/>
      <c r="B13" s="187"/>
      <c r="C13" s="177"/>
      <c r="D13" s="43" t="s">
        <v>38</v>
      </c>
      <c r="E13" s="193">
        <v>170</v>
      </c>
      <c r="F13" s="193"/>
      <c r="G13" s="13" t="s">
        <v>5</v>
      </c>
      <c r="H13" s="13" t="s">
        <v>17</v>
      </c>
      <c r="I13" s="219" t="s">
        <v>9</v>
      </c>
      <c r="J13" s="219"/>
      <c r="K13" s="219"/>
      <c r="L13" s="219"/>
      <c r="M13" s="219"/>
      <c r="N13" s="220"/>
      <c r="O13" s="220"/>
      <c r="P13" s="220"/>
      <c r="Q13" s="218" t="s">
        <v>6</v>
      </c>
      <c r="R13" s="218"/>
      <c r="S13" s="45" t="s">
        <v>49</v>
      </c>
      <c r="T13" s="221">
        <v>50000</v>
      </c>
      <c r="U13" s="222"/>
      <c r="V13" s="222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39</v>
      </c>
      <c r="AG13" s="14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203"/>
      <c r="B14" s="187"/>
      <c r="C14" s="177"/>
      <c r="D14" s="15"/>
      <c r="E14" s="16"/>
      <c r="F14" s="16"/>
      <c r="G14" s="16"/>
      <c r="I14" s="218" t="s">
        <v>43</v>
      </c>
      <c r="J14" s="246"/>
      <c r="K14" s="246"/>
      <c r="L14" s="246"/>
      <c r="M14" s="246"/>
      <c r="N14" s="246"/>
      <c r="O14" s="246"/>
      <c r="P14" s="246"/>
      <c r="Q14" s="246"/>
      <c r="R14" s="24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00"/>
      <c r="B15" s="178"/>
      <c r="C15" s="178"/>
      <c r="D15" s="44" t="s">
        <v>50</v>
      </c>
      <c r="E15" s="238" t="s">
        <v>51</v>
      </c>
      <c r="F15" s="238"/>
      <c r="G15" s="238"/>
      <c r="H15" s="238"/>
      <c r="I15" s="238"/>
      <c r="J15" s="238"/>
      <c r="K15" s="238"/>
      <c r="L15" s="238"/>
      <c r="M15" s="238"/>
      <c r="N15" s="239"/>
      <c r="O15" s="239"/>
      <c r="P15" s="237"/>
      <c r="Q15" s="237"/>
      <c r="R15" s="8" t="s">
        <v>52</v>
      </c>
      <c r="S15" s="236" t="str">
        <f>IF('支出の部（入力用）'!D33=0,"",'支出の部（入力用）'!D33-120000)</f>
        <v/>
      </c>
      <c r="T15" s="237"/>
      <c r="U15" s="237"/>
      <c r="V15" s="237"/>
      <c r="W15" s="18" t="s">
        <v>5</v>
      </c>
      <c r="X15" s="238" t="s">
        <v>10</v>
      </c>
      <c r="Y15" s="239"/>
      <c r="Z15" s="239"/>
      <c r="AA15" s="239"/>
      <c r="AB15" s="239"/>
      <c r="AC15" s="239"/>
      <c r="AD15" s="240"/>
      <c r="AF15" s="8" t="s">
        <v>41</v>
      </c>
      <c r="AG15" s="8" t="s">
        <v>42</v>
      </c>
      <c r="AH15" s="35">
        <f>IF(S15="",0,ROUNDDOWN(S15/3,-1))</f>
        <v>0</v>
      </c>
    </row>
    <row r="16" spans="1:35" s="8" customFormat="1" ht="39" customHeight="1" x14ac:dyDescent="0.15">
      <c r="A16" s="200"/>
      <c r="B16" s="147" t="s">
        <v>121</v>
      </c>
      <c r="C16" s="19">
        <f>G16*K16</f>
        <v>0</v>
      </c>
      <c r="D16" s="195" t="s">
        <v>122</v>
      </c>
      <c r="E16" s="196"/>
      <c r="F16" s="196"/>
      <c r="G16" s="245"/>
      <c r="H16" s="245"/>
      <c r="I16" s="20" t="s">
        <v>11</v>
      </c>
      <c r="J16" s="20" t="s">
        <v>17</v>
      </c>
      <c r="K16" s="244">
        <v>2200</v>
      </c>
      <c r="L16" s="244"/>
      <c r="M16" s="244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00"/>
      <c r="B17" s="172"/>
      <c r="C17" s="183" t="str">
        <f>IF(I17+I18+R17+R18+AA17+AA18=0,"",I17+I18+R17+R18+AA17+AA18)</f>
        <v/>
      </c>
      <c r="D17" s="17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234"/>
    </row>
    <row r="18" spans="1:30" s="8" customFormat="1" ht="19.5" customHeight="1" x14ac:dyDescent="0.15">
      <c r="A18" s="200"/>
      <c r="B18" s="173"/>
      <c r="C18" s="185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235"/>
    </row>
    <row r="19" spans="1:30" s="8" customFormat="1" ht="19.5" customHeight="1" x14ac:dyDescent="0.15">
      <c r="A19" s="200"/>
      <c r="B19" s="172"/>
      <c r="C19" s="183" t="str">
        <f>IF(I19+I20+R19+R20+AA19+AA20=0,"",I19+I20+R19+R20+AA19+AA20)</f>
        <v/>
      </c>
      <c r="D19" s="17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234"/>
    </row>
    <row r="20" spans="1:30" s="8" customFormat="1" ht="19.5" customHeight="1" x14ac:dyDescent="0.15">
      <c r="A20" s="200"/>
      <c r="B20" s="175"/>
      <c r="C20" s="185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235"/>
    </row>
    <row r="21" spans="1:30" s="8" customFormat="1" ht="19.5" customHeight="1" x14ac:dyDescent="0.15">
      <c r="A21" s="200"/>
      <c r="B21" s="172"/>
      <c r="C21" s="183" t="str">
        <f>IF(I21+I22+R21+R22+AA21+AA22=0,"",I21+I22+R21+R22+AA21+AA22)</f>
        <v/>
      </c>
      <c r="D21" s="17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234"/>
    </row>
    <row r="22" spans="1:30" s="8" customFormat="1" ht="19.5" customHeight="1" x14ac:dyDescent="0.15">
      <c r="A22" s="200"/>
      <c r="B22" s="173"/>
      <c r="C22" s="185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235"/>
    </row>
    <row r="23" spans="1:30" s="8" customFormat="1" ht="19.5" customHeight="1" x14ac:dyDescent="0.15">
      <c r="A23" s="200"/>
      <c r="B23" s="181"/>
      <c r="C23" s="183" t="str">
        <f>IF(I23+I24+R23+R24+AA23+AA24=0,"",I23+I24+R23+R24+AA23+AA24)</f>
        <v/>
      </c>
      <c r="D23" s="17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234"/>
    </row>
    <row r="24" spans="1:30" s="8" customFormat="1" ht="19.5" customHeight="1" x14ac:dyDescent="0.15">
      <c r="A24" s="201"/>
      <c r="B24" s="173"/>
      <c r="C24" s="185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235"/>
    </row>
    <row r="25" spans="1:30" s="8" customFormat="1" ht="19.5" customHeight="1" x14ac:dyDescent="0.15">
      <c r="A25" s="164">
        <v>3</v>
      </c>
      <c r="B25" s="181" t="s">
        <v>12</v>
      </c>
      <c r="C25" s="183">
        <f>I25+I26+R25+R26+AA25+AA26</f>
        <v>0</v>
      </c>
      <c r="D25" s="171"/>
      <c r="E25" s="162"/>
      <c r="F25" s="162"/>
      <c r="G25" s="162"/>
      <c r="H25" s="162"/>
      <c r="I25" s="163"/>
      <c r="J25" s="163"/>
      <c r="K25" s="163"/>
      <c r="L25" s="55" t="s">
        <v>5</v>
      </c>
      <c r="M25" s="162"/>
      <c r="N25" s="162"/>
      <c r="O25" s="162"/>
      <c r="P25" s="162"/>
      <c r="Q25" s="162"/>
      <c r="R25" s="163"/>
      <c r="S25" s="163"/>
      <c r="T25" s="163"/>
      <c r="U25" s="55" t="s">
        <v>5</v>
      </c>
      <c r="V25" s="162"/>
      <c r="W25" s="162"/>
      <c r="X25" s="162"/>
      <c r="Y25" s="162"/>
      <c r="Z25" s="162"/>
      <c r="AA25" s="163"/>
      <c r="AB25" s="163"/>
      <c r="AC25" s="163"/>
      <c r="AD25" s="60" t="s">
        <v>5</v>
      </c>
    </row>
    <row r="26" spans="1:30" s="8" customFormat="1" ht="19.5" customHeight="1" x14ac:dyDescent="0.15">
      <c r="A26" s="179"/>
      <c r="B26" s="182"/>
      <c r="C26" s="184"/>
      <c r="D26" s="170"/>
      <c r="E26" s="158"/>
      <c r="F26" s="158"/>
      <c r="G26" s="158"/>
      <c r="H26" s="158"/>
      <c r="I26" s="154"/>
      <c r="J26" s="154"/>
      <c r="K26" s="154"/>
      <c r="L26" s="56" t="s">
        <v>5</v>
      </c>
      <c r="M26" s="158"/>
      <c r="N26" s="158"/>
      <c r="O26" s="158"/>
      <c r="P26" s="158"/>
      <c r="Q26" s="158"/>
      <c r="R26" s="154"/>
      <c r="S26" s="154"/>
      <c r="T26" s="154"/>
      <c r="U26" s="56" t="s">
        <v>5</v>
      </c>
      <c r="V26" s="158"/>
      <c r="W26" s="158"/>
      <c r="X26" s="158"/>
      <c r="Y26" s="158"/>
      <c r="Z26" s="158"/>
      <c r="AA26" s="154"/>
      <c r="AB26" s="154"/>
      <c r="AC26" s="154"/>
      <c r="AD26" s="58" t="s">
        <v>5</v>
      </c>
    </row>
    <row r="27" spans="1:30" s="8" customFormat="1" ht="19.5" customHeight="1" x14ac:dyDescent="0.15">
      <c r="A27" s="164">
        <v>4</v>
      </c>
      <c r="B27" s="181" t="s">
        <v>13</v>
      </c>
      <c r="C27" s="183">
        <f>I27+I28+R27+R28+AA27+AA28</f>
        <v>0</v>
      </c>
      <c r="D27" s="171"/>
      <c r="E27" s="162"/>
      <c r="F27" s="162"/>
      <c r="G27" s="162"/>
      <c r="H27" s="162"/>
      <c r="I27" s="163"/>
      <c r="J27" s="163"/>
      <c r="K27" s="163"/>
      <c r="L27" s="55" t="s">
        <v>5</v>
      </c>
      <c r="M27" s="162"/>
      <c r="N27" s="162"/>
      <c r="O27" s="162"/>
      <c r="P27" s="162"/>
      <c r="Q27" s="162"/>
      <c r="R27" s="163"/>
      <c r="S27" s="163"/>
      <c r="T27" s="163"/>
      <c r="U27" s="55" t="s">
        <v>5</v>
      </c>
      <c r="V27" s="162"/>
      <c r="W27" s="162"/>
      <c r="X27" s="162"/>
      <c r="Y27" s="162"/>
      <c r="Z27" s="162"/>
      <c r="AA27" s="163"/>
      <c r="AB27" s="163"/>
      <c r="AC27" s="163"/>
      <c r="AD27" s="60" t="s">
        <v>5</v>
      </c>
    </row>
    <row r="28" spans="1:30" s="8" customFormat="1" ht="19.5" customHeight="1" x14ac:dyDescent="0.15">
      <c r="A28" s="180"/>
      <c r="B28" s="173"/>
      <c r="C28" s="185"/>
      <c r="D28" s="159"/>
      <c r="E28" s="160"/>
      <c r="F28" s="160"/>
      <c r="G28" s="160"/>
      <c r="H28" s="160"/>
      <c r="I28" s="161"/>
      <c r="J28" s="161"/>
      <c r="K28" s="161"/>
      <c r="L28" s="62" t="s">
        <v>5</v>
      </c>
      <c r="M28" s="160"/>
      <c r="N28" s="160"/>
      <c r="O28" s="160"/>
      <c r="P28" s="160"/>
      <c r="Q28" s="160"/>
      <c r="R28" s="161"/>
      <c r="S28" s="161"/>
      <c r="T28" s="161"/>
      <c r="U28" s="62" t="s">
        <v>5</v>
      </c>
      <c r="V28" s="160"/>
      <c r="W28" s="160"/>
      <c r="X28" s="160"/>
      <c r="Y28" s="160"/>
      <c r="Z28" s="160"/>
      <c r="AA28" s="161"/>
      <c r="AB28" s="161"/>
      <c r="AC28" s="161"/>
      <c r="AD28" s="63" t="s">
        <v>5</v>
      </c>
    </row>
    <row r="29" spans="1:30" s="8" customFormat="1" ht="19.5" customHeight="1" x14ac:dyDescent="0.15">
      <c r="A29" s="199" t="s">
        <v>62</v>
      </c>
      <c r="B29" s="172" t="s">
        <v>14</v>
      </c>
      <c r="C29" s="183">
        <f>I29+I30+R29+R30+AA29+AA30</f>
        <v>0</v>
      </c>
      <c r="D29" s="171"/>
      <c r="E29" s="162"/>
      <c r="F29" s="162"/>
      <c r="G29" s="162"/>
      <c r="H29" s="162"/>
      <c r="I29" s="163"/>
      <c r="J29" s="163"/>
      <c r="K29" s="163"/>
      <c r="L29" s="55" t="s">
        <v>5</v>
      </c>
      <c r="M29" s="162"/>
      <c r="N29" s="162"/>
      <c r="O29" s="162"/>
      <c r="P29" s="162"/>
      <c r="Q29" s="162"/>
      <c r="R29" s="163"/>
      <c r="S29" s="163"/>
      <c r="T29" s="163"/>
      <c r="U29" s="55" t="s">
        <v>5</v>
      </c>
      <c r="V29" s="162"/>
      <c r="W29" s="162"/>
      <c r="X29" s="162"/>
      <c r="Y29" s="162"/>
      <c r="Z29" s="162"/>
      <c r="AA29" s="163"/>
      <c r="AB29" s="163"/>
      <c r="AC29" s="163"/>
      <c r="AD29" s="60" t="s">
        <v>5</v>
      </c>
    </row>
    <row r="30" spans="1:30" s="8" customFormat="1" ht="19.5" customHeight="1" x14ac:dyDescent="0.15">
      <c r="A30" s="200"/>
      <c r="B30" s="175"/>
      <c r="C30" s="185"/>
      <c r="D30" s="159"/>
      <c r="E30" s="160"/>
      <c r="F30" s="160"/>
      <c r="G30" s="160"/>
      <c r="H30" s="160"/>
      <c r="I30" s="161"/>
      <c r="J30" s="161"/>
      <c r="K30" s="161"/>
      <c r="L30" s="62" t="s">
        <v>5</v>
      </c>
      <c r="M30" s="160"/>
      <c r="N30" s="160"/>
      <c r="O30" s="160"/>
      <c r="P30" s="160"/>
      <c r="Q30" s="160"/>
      <c r="R30" s="161"/>
      <c r="S30" s="161"/>
      <c r="T30" s="161"/>
      <c r="U30" s="62" t="s">
        <v>5</v>
      </c>
      <c r="V30" s="160"/>
      <c r="W30" s="160"/>
      <c r="X30" s="160"/>
      <c r="Y30" s="160"/>
      <c r="Z30" s="160"/>
      <c r="AA30" s="161"/>
      <c r="AB30" s="161"/>
      <c r="AC30" s="161"/>
      <c r="AD30" s="63" t="s">
        <v>5</v>
      </c>
    </row>
    <row r="31" spans="1:30" s="8" customFormat="1" ht="19.5" customHeight="1" x14ac:dyDescent="0.15">
      <c r="A31" s="200"/>
      <c r="B31" s="172" t="s">
        <v>60</v>
      </c>
      <c r="C31" s="183">
        <f>I31+I32+R31+R32+AA31+AA32</f>
        <v>0</v>
      </c>
      <c r="D31" s="171"/>
      <c r="E31" s="162"/>
      <c r="F31" s="162"/>
      <c r="G31" s="162"/>
      <c r="H31" s="162"/>
      <c r="I31" s="163"/>
      <c r="J31" s="163"/>
      <c r="K31" s="163"/>
      <c r="L31" s="55" t="s">
        <v>5</v>
      </c>
      <c r="M31" s="162"/>
      <c r="N31" s="162"/>
      <c r="O31" s="162"/>
      <c r="P31" s="162"/>
      <c r="Q31" s="162"/>
      <c r="R31" s="163"/>
      <c r="S31" s="163"/>
      <c r="T31" s="163"/>
      <c r="U31" s="55" t="s">
        <v>5</v>
      </c>
      <c r="V31" s="162"/>
      <c r="W31" s="162"/>
      <c r="X31" s="162"/>
      <c r="Y31" s="162"/>
      <c r="Z31" s="162"/>
      <c r="AA31" s="163"/>
      <c r="AB31" s="163"/>
      <c r="AC31" s="163"/>
      <c r="AD31" s="60" t="s">
        <v>5</v>
      </c>
    </row>
    <row r="32" spans="1:30" s="8" customFormat="1" ht="19.5" customHeight="1" x14ac:dyDescent="0.15">
      <c r="A32" s="200"/>
      <c r="B32" s="175"/>
      <c r="C32" s="185"/>
      <c r="D32" s="159"/>
      <c r="E32" s="160"/>
      <c r="F32" s="160"/>
      <c r="G32" s="160"/>
      <c r="H32" s="160"/>
      <c r="I32" s="161"/>
      <c r="J32" s="161"/>
      <c r="K32" s="161"/>
      <c r="L32" s="62" t="s">
        <v>5</v>
      </c>
      <c r="M32" s="160"/>
      <c r="N32" s="160"/>
      <c r="O32" s="160"/>
      <c r="P32" s="160"/>
      <c r="Q32" s="160"/>
      <c r="R32" s="161"/>
      <c r="S32" s="161"/>
      <c r="T32" s="161"/>
      <c r="U32" s="62" t="s">
        <v>5</v>
      </c>
      <c r="V32" s="160"/>
      <c r="W32" s="160"/>
      <c r="X32" s="160"/>
      <c r="Y32" s="160"/>
      <c r="Z32" s="160"/>
      <c r="AA32" s="161"/>
      <c r="AB32" s="161"/>
      <c r="AC32" s="161"/>
      <c r="AD32" s="63" t="s">
        <v>5</v>
      </c>
    </row>
    <row r="33" spans="1:30" s="8" customFormat="1" ht="19.5" customHeight="1" x14ac:dyDescent="0.15">
      <c r="A33" s="200"/>
      <c r="B33" s="172" t="s">
        <v>61</v>
      </c>
      <c r="C33" s="168">
        <f>I33+I34+R33+R34+AA33+AA34</f>
        <v>0</v>
      </c>
      <c r="D33" s="171"/>
      <c r="E33" s="162"/>
      <c r="F33" s="162"/>
      <c r="G33" s="162"/>
      <c r="H33" s="162"/>
      <c r="I33" s="163"/>
      <c r="J33" s="163"/>
      <c r="K33" s="163"/>
      <c r="L33" s="55" t="s">
        <v>5</v>
      </c>
      <c r="M33" s="162"/>
      <c r="N33" s="162"/>
      <c r="O33" s="162"/>
      <c r="P33" s="162"/>
      <c r="Q33" s="162"/>
      <c r="R33" s="163"/>
      <c r="S33" s="163"/>
      <c r="T33" s="163"/>
      <c r="U33" s="55" t="s">
        <v>5</v>
      </c>
      <c r="V33" s="162"/>
      <c r="W33" s="162"/>
      <c r="X33" s="162"/>
      <c r="Y33" s="162"/>
      <c r="Z33" s="162"/>
      <c r="AA33" s="163"/>
      <c r="AB33" s="163"/>
      <c r="AC33" s="163"/>
      <c r="AD33" s="60" t="s">
        <v>5</v>
      </c>
    </row>
    <row r="34" spans="1:30" s="8" customFormat="1" ht="19.5" customHeight="1" x14ac:dyDescent="0.15">
      <c r="A34" s="201"/>
      <c r="B34" s="173"/>
      <c r="C34" s="174"/>
      <c r="D34" s="159"/>
      <c r="E34" s="160"/>
      <c r="F34" s="160"/>
      <c r="G34" s="160"/>
      <c r="H34" s="160"/>
      <c r="I34" s="161"/>
      <c r="J34" s="161"/>
      <c r="K34" s="161"/>
      <c r="L34" s="62" t="s">
        <v>5</v>
      </c>
      <c r="M34" s="160"/>
      <c r="N34" s="160"/>
      <c r="O34" s="160"/>
      <c r="P34" s="160"/>
      <c r="Q34" s="160"/>
      <c r="R34" s="161"/>
      <c r="S34" s="161"/>
      <c r="T34" s="161"/>
      <c r="U34" s="62" t="s">
        <v>5</v>
      </c>
      <c r="V34" s="160"/>
      <c r="W34" s="160"/>
      <c r="X34" s="160"/>
      <c r="Y34" s="160"/>
      <c r="Z34" s="160"/>
      <c r="AA34" s="161"/>
      <c r="AB34" s="161"/>
      <c r="AC34" s="161"/>
      <c r="AD34" s="63" t="s">
        <v>5</v>
      </c>
    </row>
    <row r="35" spans="1:30" s="8" customFormat="1" ht="19.5" customHeight="1" x14ac:dyDescent="0.15">
      <c r="A35" s="164">
        <v>6</v>
      </c>
      <c r="B35" s="166" t="s">
        <v>15</v>
      </c>
      <c r="C35" s="168">
        <f>I35+I36+R35+R36+AA35+AA36</f>
        <v>0</v>
      </c>
      <c r="D35" s="170"/>
      <c r="E35" s="158"/>
      <c r="F35" s="158"/>
      <c r="G35" s="158"/>
      <c r="H35" s="158"/>
      <c r="I35" s="154"/>
      <c r="J35" s="154"/>
      <c r="K35" s="154"/>
      <c r="L35" s="56" t="s">
        <v>5</v>
      </c>
      <c r="M35" s="158"/>
      <c r="N35" s="158"/>
      <c r="O35" s="158"/>
      <c r="P35" s="158"/>
      <c r="Q35" s="158"/>
      <c r="R35" s="154"/>
      <c r="S35" s="154"/>
      <c r="T35" s="154"/>
      <c r="U35" s="56" t="s">
        <v>5</v>
      </c>
      <c r="V35" s="158"/>
      <c r="W35" s="158"/>
      <c r="X35" s="158"/>
      <c r="Y35" s="158"/>
      <c r="Z35" s="158"/>
      <c r="AA35" s="154"/>
      <c r="AB35" s="154"/>
      <c r="AC35" s="154"/>
      <c r="AD35" s="58" t="s">
        <v>5</v>
      </c>
    </row>
    <row r="36" spans="1:30" s="8" customFormat="1" ht="19.5" customHeight="1" thickBot="1" x14ac:dyDescent="0.2">
      <c r="A36" s="165"/>
      <c r="B36" s="167"/>
      <c r="C36" s="169"/>
      <c r="D36" s="155"/>
      <c r="E36" s="156"/>
      <c r="F36" s="156"/>
      <c r="G36" s="156"/>
      <c r="H36" s="156"/>
      <c r="I36" s="157"/>
      <c r="J36" s="157"/>
      <c r="K36" s="157"/>
      <c r="L36" s="77" t="s">
        <v>5</v>
      </c>
      <c r="M36" s="156"/>
      <c r="N36" s="156"/>
      <c r="O36" s="156"/>
      <c r="P36" s="156"/>
      <c r="Q36" s="156"/>
      <c r="R36" s="157"/>
      <c r="S36" s="157"/>
      <c r="T36" s="157"/>
      <c r="U36" s="77" t="s">
        <v>5</v>
      </c>
      <c r="V36" s="156"/>
      <c r="W36" s="156"/>
      <c r="X36" s="156"/>
      <c r="Y36" s="156"/>
      <c r="Z36" s="156"/>
      <c r="AA36" s="157"/>
      <c r="AB36" s="157"/>
      <c r="AC36" s="157"/>
      <c r="AD36" s="78" t="s">
        <v>5</v>
      </c>
    </row>
    <row r="37" spans="1:30" s="8" customFormat="1" ht="56.25" customHeight="1" thickTop="1" thickBot="1" x14ac:dyDescent="0.2">
      <c r="A37" s="197" t="s">
        <v>16</v>
      </c>
      <c r="B37" s="198"/>
      <c r="C37" s="25">
        <f>SUM(C9:C36)</f>
        <v>0</v>
      </c>
      <c r="D37" s="190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2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S15:V15"/>
    <mergeCell ref="X15:AD15"/>
    <mergeCell ref="D19:AD20"/>
    <mergeCell ref="AA33:AC33"/>
    <mergeCell ref="D12:AD12"/>
    <mergeCell ref="D33:H33"/>
    <mergeCell ref="I33:K33"/>
    <mergeCell ref="M33:Q33"/>
    <mergeCell ref="AA26:AC26"/>
    <mergeCell ref="K16:M16"/>
    <mergeCell ref="G16:H16"/>
    <mergeCell ref="D17:AD18"/>
    <mergeCell ref="I14:R14"/>
    <mergeCell ref="D21:AD22"/>
    <mergeCell ref="E15:Q15"/>
    <mergeCell ref="V27:Z27"/>
    <mergeCell ref="AA27:AC27"/>
    <mergeCell ref="M25:Q25"/>
    <mergeCell ref="R25:T25"/>
    <mergeCell ref="V25:Z25"/>
    <mergeCell ref="M28:Q28"/>
    <mergeCell ref="R28:T28"/>
    <mergeCell ref="V28:Z28"/>
    <mergeCell ref="C29:C30"/>
    <mergeCell ref="C31:C32"/>
    <mergeCell ref="D34:H34"/>
    <mergeCell ref="I34:K34"/>
    <mergeCell ref="I28:K28"/>
    <mergeCell ref="M34:Q34"/>
    <mergeCell ref="D23:AD24"/>
    <mergeCell ref="I27:K27"/>
    <mergeCell ref="D29:H29"/>
    <mergeCell ref="I29:K29"/>
    <mergeCell ref="AA25:AC25"/>
    <mergeCell ref="D26:H26"/>
    <mergeCell ref="I26:K26"/>
    <mergeCell ref="M26:Q26"/>
    <mergeCell ref="R26:T26"/>
    <mergeCell ref="V26:Z26"/>
    <mergeCell ref="AA30:AC30"/>
    <mergeCell ref="AA28:AC28"/>
    <mergeCell ref="M27:Q27"/>
    <mergeCell ref="R27:T27"/>
    <mergeCell ref="A4:AD4"/>
    <mergeCell ref="A6:AD6"/>
    <mergeCell ref="A7:AD7"/>
    <mergeCell ref="A5:AD5"/>
    <mergeCell ref="D8:AD8"/>
    <mergeCell ref="Q13:R13"/>
    <mergeCell ref="I13:M13"/>
    <mergeCell ref="N13:P13"/>
    <mergeCell ref="T13:V13"/>
    <mergeCell ref="D9:F9"/>
    <mergeCell ref="I9:K9"/>
    <mergeCell ref="L9:M9"/>
    <mergeCell ref="O9:P9"/>
    <mergeCell ref="D10:AD10"/>
    <mergeCell ref="D11:AD11"/>
    <mergeCell ref="B29:B30"/>
    <mergeCell ref="B31:B32"/>
    <mergeCell ref="B21:B22"/>
    <mergeCell ref="B23:B24"/>
    <mergeCell ref="B17:B18"/>
    <mergeCell ref="C9:C10"/>
    <mergeCell ref="A8:B8"/>
    <mergeCell ref="D37:AD37"/>
    <mergeCell ref="E13:F13"/>
    <mergeCell ref="A9:A10"/>
    <mergeCell ref="D16:F16"/>
    <mergeCell ref="A37:B37"/>
    <mergeCell ref="A29:A34"/>
    <mergeCell ref="A11:A24"/>
    <mergeCell ref="B9:B10"/>
    <mergeCell ref="C19:C20"/>
    <mergeCell ref="C21:C22"/>
    <mergeCell ref="D25:H25"/>
    <mergeCell ref="I25:K25"/>
    <mergeCell ref="D27:H27"/>
    <mergeCell ref="D28:H28"/>
    <mergeCell ref="R34:T34"/>
    <mergeCell ref="V34:Z34"/>
    <mergeCell ref="AA34:AC34"/>
    <mergeCell ref="B19:B20"/>
    <mergeCell ref="C11:C15"/>
    <mergeCell ref="A25:A26"/>
    <mergeCell ref="A27:A28"/>
    <mergeCell ref="B25:B26"/>
    <mergeCell ref="B27:B28"/>
    <mergeCell ref="C25:C26"/>
    <mergeCell ref="C27:C28"/>
    <mergeCell ref="C17:C18"/>
    <mergeCell ref="B11:B15"/>
    <mergeCell ref="C23:C24"/>
    <mergeCell ref="A35:A36"/>
    <mergeCell ref="B35:B36"/>
    <mergeCell ref="C35:C36"/>
    <mergeCell ref="D35:H35"/>
    <mergeCell ref="V32:Z32"/>
    <mergeCell ref="AA32:AC32"/>
    <mergeCell ref="D31:H31"/>
    <mergeCell ref="I31:K31"/>
    <mergeCell ref="D32:H32"/>
    <mergeCell ref="I32:K32"/>
    <mergeCell ref="M32:Q32"/>
    <mergeCell ref="R32:T32"/>
    <mergeCell ref="M31:Q31"/>
    <mergeCell ref="R31:T31"/>
    <mergeCell ref="V31:Z31"/>
    <mergeCell ref="AA31:AC31"/>
    <mergeCell ref="B33:B34"/>
    <mergeCell ref="C33:C34"/>
    <mergeCell ref="V33:Z33"/>
    <mergeCell ref="R33:T33"/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V35:Z35"/>
    <mergeCell ref="D30:H30"/>
    <mergeCell ref="I30:K30"/>
    <mergeCell ref="M30:Q30"/>
    <mergeCell ref="R30:T30"/>
    <mergeCell ref="M29:Q29"/>
    <mergeCell ref="R29:T29"/>
    <mergeCell ref="V29:Z29"/>
    <mergeCell ref="AA29:AC29"/>
    <mergeCell ref="V30:Z30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C24" sqref="C24:C25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208" t="s">
        <v>18</v>
      </c>
      <c r="B1" s="208"/>
      <c r="C1" s="209"/>
      <c r="D1" s="209"/>
      <c r="E1" s="209"/>
      <c r="G1" s="36"/>
      <c r="J1" s="36"/>
    </row>
    <row r="2" spans="1:13" s="8" customFormat="1" ht="25.5" customHeight="1" thickBot="1" x14ac:dyDescent="0.2">
      <c r="A2" s="188" t="s">
        <v>1</v>
      </c>
      <c r="B2" s="263"/>
      <c r="C2" s="264"/>
      <c r="D2" s="29" t="s">
        <v>2</v>
      </c>
      <c r="E2" s="255" t="s">
        <v>19</v>
      </c>
      <c r="F2" s="256"/>
      <c r="G2" s="256"/>
      <c r="H2" s="256"/>
      <c r="I2" s="256"/>
      <c r="J2" s="256"/>
      <c r="K2" s="256"/>
      <c r="L2" s="256"/>
      <c r="M2" s="257"/>
    </row>
    <row r="3" spans="1:13" s="8" customFormat="1" ht="12.75" customHeight="1" x14ac:dyDescent="0.15">
      <c r="A3" s="200" t="s">
        <v>20</v>
      </c>
      <c r="B3" s="259">
        <v>1</v>
      </c>
      <c r="C3" s="261" t="s">
        <v>21</v>
      </c>
      <c r="D3" s="258">
        <f>F3+F4+I3+I4+L3+L4</f>
        <v>0</v>
      </c>
      <c r="E3" s="47"/>
      <c r="F3" s="79"/>
      <c r="G3" s="64" t="s">
        <v>5</v>
      </c>
      <c r="H3" s="80"/>
      <c r="I3" s="79"/>
      <c r="J3" s="64" t="s">
        <v>5</v>
      </c>
      <c r="K3" s="57"/>
      <c r="L3" s="79"/>
      <c r="M3" s="69" t="s">
        <v>5</v>
      </c>
    </row>
    <row r="4" spans="1:13" s="8" customFormat="1" ht="12.75" customHeight="1" x14ac:dyDescent="0.15">
      <c r="A4" s="200"/>
      <c r="B4" s="260"/>
      <c r="C4" s="251"/>
      <c r="D4" s="248"/>
      <c r="E4" s="47"/>
      <c r="F4" s="79"/>
      <c r="G4" s="64" t="s">
        <v>5</v>
      </c>
      <c r="H4" s="80"/>
      <c r="I4" s="79"/>
      <c r="J4" s="64" t="s">
        <v>5</v>
      </c>
      <c r="K4" s="57"/>
      <c r="L4" s="79"/>
      <c r="M4" s="69" t="s">
        <v>5</v>
      </c>
    </row>
    <row r="5" spans="1:13" s="8" customFormat="1" ht="12.75" customHeight="1" x14ac:dyDescent="0.15">
      <c r="A5" s="200"/>
      <c r="B5" s="262">
        <v>2</v>
      </c>
      <c r="C5" s="250" t="s">
        <v>22</v>
      </c>
      <c r="D5" s="247">
        <f>F5+F6+I5+I6+L5+L6</f>
        <v>0</v>
      </c>
      <c r="E5" s="48"/>
      <c r="F5" s="81"/>
      <c r="G5" s="65" t="s">
        <v>5</v>
      </c>
      <c r="H5" s="82"/>
      <c r="I5" s="81"/>
      <c r="J5" s="65" t="s">
        <v>5</v>
      </c>
      <c r="K5" s="59"/>
      <c r="L5" s="81"/>
      <c r="M5" s="70" t="s">
        <v>5</v>
      </c>
    </row>
    <row r="6" spans="1:13" s="8" customFormat="1" ht="12.75" customHeight="1" x14ac:dyDescent="0.15">
      <c r="A6" s="200"/>
      <c r="B6" s="260"/>
      <c r="C6" s="251"/>
      <c r="D6" s="248"/>
      <c r="E6" s="49"/>
      <c r="F6" s="83"/>
      <c r="G6" s="66" t="s">
        <v>5</v>
      </c>
      <c r="H6" s="84"/>
      <c r="I6" s="83"/>
      <c r="J6" s="66" t="s">
        <v>5</v>
      </c>
      <c r="K6" s="61"/>
      <c r="L6" s="83"/>
      <c r="M6" s="71" t="s">
        <v>5</v>
      </c>
    </row>
    <row r="7" spans="1:13" s="8" customFormat="1" ht="12.75" customHeight="1" x14ac:dyDescent="0.15">
      <c r="A7" s="200"/>
      <c r="B7" s="262">
        <v>3</v>
      </c>
      <c r="C7" s="250" t="s">
        <v>23</v>
      </c>
      <c r="D7" s="247">
        <f>F7+F8+I7+I8+L7+L8</f>
        <v>0</v>
      </c>
      <c r="E7" s="47"/>
      <c r="F7" s="79"/>
      <c r="G7" s="65" t="s">
        <v>5</v>
      </c>
      <c r="H7" s="80"/>
      <c r="I7" s="79"/>
      <c r="J7" s="65" t="s">
        <v>5</v>
      </c>
      <c r="K7" s="57"/>
      <c r="L7" s="79"/>
      <c r="M7" s="70" t="s">
        <v>5</v>
      </c>
    </row>
    <row r="8" spans="1:13" s="8" customFormat="1" ht="12.75" customHeight="1" x14ac:dyDescent="0.15">
      <c r="A8" s="200"/>
      <c r="B8" s="260"/>
      <c r="C8" s="251"/>
      <c r="D8" s="248"/>
      <c r="E8" s="47"/>
      <c r="F8" s="79"/>
      <c r="G8" s="66" t="s">
        <v>5</v>
      </c>
      <c r="H8" s="80"/>
      <c r="I8" s="79"/>
      <c r="J8" s="66" t="s">
        <v>5</v>
      </c>
      <c r="K8" s="57"/>
      <c r="L8" s="79"/>
      <c r="M8" s="71" t="s">
        <v>5</v>
      </c>
    </row>
    <row r="9" spans="1:13" s="8" customFormat="1" ht="12.75" customHeight="1" x14ac:dyDescent="0.15">
      <c r="A9" s="200"/>
      <c r="B9" s="262">
        <v>4</v>
      </c>
      <c r="C9" s="250" t="s">
        <v>24</v>
      </c>
      <c r="D9" s="247">
        <f>F9+F10+I9+I10+L9+L10</f>
        <v>0</v>
      </c>
      <c r="E9" s="48"/>
      <c r="F9" s="81"/>
      <c r="G9" s="65" t="s">
        <v>5</v>
      </c>
      <c r="H9" s="82"/>
      <c r="I9" s="81"/>
      <c r="J9" s="65" t="s">
        <v>5</v>
      </c>
      <c r="K9" s="59"/>
      <c r="L9" s="81"/>
      <c r="M9" s="70" t="s">
        <v>5</v>
      </c>
    </row>
    <row r="10" spans="1:13" s="8" customFormat="1" ht="12.75" customHeight="1" x14ac:dyDescent="0.15">
      <c r="A10" s="200"/>
      <c r="B10" s="260"/>
      <c r="C10" s="251"/>
      <c r="D10" s="248"/>
      <c r="E10" s="49"/>
      <c r="F10" s="83"/>
      <c r="G10" s="66" t="s">
        <v>5</v>
      </c>
      <c r="H10" s="84"/>
      <c r="I10" s="83"/>
      <c r="J10" s="66" t="s">
        <v>5</v>
      </c>
      <c r="K10" s="61"/>
      <c r="L10" s="83"/>
      <c r="M10" s="71" t="s">
        <v>5</v>
      </c>
    </row>
    <row r="11" spans="1:13" s="8" customFormat="1" ht="12.75" customHeight="1" x14ac:dyDescent="0.15">
      <c r="A11" s="200"/>
      <c r="B11" s="262">
        <v>5</v>
      </c>
      <c r="C11" s="250" t="s">
        <v>25</v>
      </c>
      <c r="D11" s="247">
        <f>F11+F12+I11+I12+L11+L12</f>
        <v>0</v>
      </c>
      <c r="E11" s="48"/>
      <c r="F11" s="81"/>
      <c r="G11" s="65" t="s">
        <v>5</v>
      </c>
      <c r="H11" s="82"/>
      <c r="I11" s="81"/>
      <c r="J11" s="65" t="s">
        <v>5</v>
      </c>
      <c r="K11" s="59"/>
      <c r="L11" s="81"/>
      <c r="M11" s="70" t="s">
        <v>5</v>
      </c>
    </row>
    <row r="12" spans="1:13" s="8" customFormat="1" ht="12.75" customHeight="1" x14ac:dyDescent="0.15">
      <c r="A12" s="200"/>
      <c r="B12" s="260"/>
      <c r="C12" s="251"/>
      <c r="D12" s="248"/>
      <c r="E12" s="49"/>
      <c r="F12" s="83"/>
      <c r="G12" s="66" t="s">
        <v>5</v>
      </c>
      <c r="H12" s="84"/>
      <c r="I12" s="83"/>
      <c r="J12" s="66" t="s">
        <v>5</v>
      </c>
      <c r="K12" s="61"/>
      <c r="L12" s="83"/>
      <c r="M12" s="71" t="s">
        <v>5</v>
      </c>
    </row>
    <row r="13" spans="1:13" s="8" customFormat="1" ht="12.75" customHeight="1" x14ac:dyDescent="0.15">
      <c r="A13" s="200"/>
      <c r="B13" s="262">
        <v>6</v>
      </c>
      <c r="C13" s="250" t="s">
        <v>26</v>
      </c>
      <c r="D13" s="247">
        <f>F13+F14+I13+I14+L13+L14</f>
        <v>0</v>
      </c>
      <c r="E13" s="48"/>
      <c r="F13" s="81"/>
      <c r="G13" s="65" t="s">
        <v>5</v>
      </c>
      <c r="H13" s="82"/>
      <c r="I13" s="81"/>
      <c r="J13" s="65" t="s">
        <v>5</v>
      </c>
      <c r="K13" s="59"/>
      <c r="L13" s="81"/>
      <c r="M13" s="70" t="s">
        <v>5</v>
      </c>
    </row>
    <row r="14" spans="1:13" s="8" customFormat="1" ht="12.75" customHeight="1" x14ac:dyDescent="0.15">
      <c r="A14" s="200"/>
      <c r="B14" s="260"/>
      <c r="C14" s="251"/>
      <c r="D14" s="248"/>
      <c r="E14" s="49"/>
      <c r="F14" s="83"/>
      <c r="G14" s="66" t="s">
        <v>5</v>
      </c>
      <c r="H14" s="84"/>
      <c r="I14" s="83"/>
      <c r="J14" s="66" t="s">
        <v>5</v>
      </c>
      <c r="K14" s="61"/>
      <c r="L14" s="83"/>
      <c r="M14" s="71" t="s">
        <v>5</v>
      </c>
    </row>
    <row r="15" spans="1:13" s="8" customFormat="1" ht="12.75" customHeight="1" x14ac:dyDescent="0.15">
      <c r="A15" s="200"/>
      <c r="B15" s="262">
        <v>7</v>
      </c>
      <c r="C15" s="250" t="s">
        <v>54</v>
      </c>
      <c r="D15" s="247">
        <f>F15+F16+I15+I16+L15+L16</f>
        <v>0</v>
      </c>
      <c r="E15" s="47"/>
      <c r="F15" s="79"/>
      <c r="G15" s="65" t="s">
        <v>5</v>
      </c>
      <c r="H15" s="80"/>
      <c r="I15" s="79"/>
      <c r="J15" s="65" t="s">
        <v>5</v>
      </c>
      <c r="K15" s="57"/>
      <c r="L15" s="79"/>
      <c r="M15" s="70" t="s">
        <v>5</v>
      </c>
    </row>
    <row r="16" spans="1:13" s="8" customFormat="1" ht="12.75" customHeight="1" thickBot="1" x14ac:dyDescent="0.2">
      <c r="A16" s="265"/>
      <c r="B16" s="266"/>
      <c r="C16" s="267"/>
      <c r="D16" s="249"/>
      <c r="E16" s="50"/>
      <c r="F16" s="85"/>
      <c r="G16" s="67" t="s">
        <v>5</v>
      </c>
      <c r="H16" s="86"/>
      <c r="I16" s="85"/>
      <c r="J16" s="67" t="s">
        <v>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68" t="s">
        <v>28</v>
      </c>
      <c r="B17" s="269"/>
      <c r="C17" s="270"/>
      <c r="D17" s="131">
        <f>SUM(D3:D16)</f>
        <v>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2.6" customHeight="1" thickTop="1" x14ac:dyDescent="0.15">
      <c r="A18" s="200" t="s">
        <v>29</v>
      </c>
      <c r="B18" s="271">
        <v>1</v>
      </c>
      <c r="C18" s="272" t="s">
        <v>30</v>
      </c>
      <c r="D18" s="252">
        <f>F18+F19+I18+I19+L18+L19</f>
        <v>0</v>
      </c>
      <c r="E18" s="52"/>
      <c r="F18" s="73"/>
      <c r="G18" s="64" t="s">
        <v>5</v>
      </c>
      <c r="H18" s="57"/>
      <c r="I18" s="73"/>
      <c r="J18" s="64" t="s">
        <v>5</v>
      </c>
      <c r="K18" s="57"/>
      <c r="L18" s="73"/>
      <c r="M18" s="69" t="s">
        <v>5</v>
      </c>
    </row>
    <row r="19" spans="1:13" s="8" customFormat="1" ht="12.6" customHeight="1" x14ac:dyDescent="0.15">
      <c r="A19" s="200"/>
      <c r="B19" s="260"/>
      <c r="C19" s="251"/>
      <c r="D19" s="173"/>
      <c r="E19" s="51"/>
      <c r="F19" s="75"/>
      <c r="G19" s="66" t="s">
        <v>5</v>
      </c>
      <c r="H19" s="61"/>
      <c r="I19" s="75"/>
      <c r="J19" s="66" t="s">
        <v>5</v>
      </c>
      <c r="K19" s="61"/>
      <c r="L19" s="75"/>
      <c r="M19" s="71" t="s">
        <v>5</v>
      </c>
    </row>
    <row r="20" spans="1:13" s="8" customFormat="1" ht="12.6" customHeight="1" x14ac:dyDescent="0.15">
      <c r="A20" s="200"/>
      <c r="B20" s="262">
        <v>2</v>
      </c>
      <c r="C20" s="253" t="s">
        <v>31</v>
      </c>
      <c r="D20" s="247">
        <f>F20+F21+I20+I21+L20+L21</f>
        <v>0</v>
      </c>
      <c r="E20" s="52"/>
      <c r="F20" s="73"/>
      <c r="G20" s="64" t="s">
        <v>5</v>
      </c>
      <c r="H20" s="57"/>
      <c r="I20" s="73"/>
      <c r="J20" s="64" t="s">
        <v>5</v>
      </c>
      <c r="K20" s="57"/>
      <c r="L20" s="73"/>
      <c r="M20" s="69" t="s">
        <v>5</v>
      </c>
    </row>
    <row r="21" spans="1:13" s="8" customFormat="1" ht="12.6" customHeight="1" x14ac:dyDescent="0.15">
      <c r="A21" s="200"/>
      <c r="B21" s="260"/>
      <c r="C21" s="254"/>
      <c r="D21" s="248"/>
      <c r="E21" s="52"/>
      <c r="F21" s="73"/>
      <c r="G21" s="64" t="s">
        <v>5</v>
      </c>
      <c r="H21" s="57"/>
      <c r="I21" s="73"/>
      <c r="J21" s="64" t="s">
        <v>5</v>
      </c>
      <c r="K21" s="57"/>
      <c r="L21" s="73"/>
      <c r="M21" s="69" t="s">
        <v>5</v>
      </c>
    </row>
    <row r="22" spans="1:13" s="8" customFormat="1" ht="12.6" customHeight="1" x14ac:dyDescent="0.15">
      <c r="A22" s="200"/>
      <c r="B22" s="262">
        <v>3</v>
      </c>
      <c r="C22" s="250" t="s">
        <v>32</v>
      </c>
      <c r="D22" s="247">
        <f>F22+F23+I22+I23+L22+L23</f>
        <v>0</v>
      </c>
      <c r="E22" s="53"/>
      <c r="F22" s="74"/>
      <c r="G22" s="65" t="s">
        <v>5</v>
      </c>
      <c r="H22" s="59"/>
      <c r="I22" s="74"/>
      <c r="J22" s="65" t="s">
        <v>5</v>
      </c>
      <c r="K22" s="59"/>
      <c r="L22" s="74"/>
      <c r="M22" s="70" t="s">
        <v>5</v>
      </c>
    </row>
    <row r="23" spans="1:13" s="8" customFormat="1" ht="12.6" customHeight="1" x14ac:dyDescent="0.15">
      <c r="A23" s="200"/>
      <c r="B23" s="260"/>
      <c r="C23" s="251"/>
      <c r="D23" s="248"/>
      <c r="E23" s="51"/>
      <c r="F23" s="75"/>
      <c r="G23" s="66" t="s">
        <v>5</v>
      </c>
      <c r="H23" s="61"/>
      <c r="I23" s="75"/>
      <c r="J23" s="66" t="s">
        <v>5</v>
      </c>
      <c r="K23" s="61"/>
      <c r="L23" s="75"/>
      <c r="M23" s="71" t="s">
        <v>5</v>
      </c>
    </row>
    <row r="24" spans="1:13" s="8" customFormat="1" ht="12.6" customHeight="1" x14ac:dyDescent="0.15">
      <c r="A24" s="200"/>
      <c r="B24" s="262">
        <v>4</v>
      </c>
      <c r="C24" s="250" t="s">
        <v>33</v>
      </c>
      <c r="D24" s="247">
        <f>F24+F25+I24+I25+L24+L25</f>
        <v>0</v>
      </c>
      <c r="E24" s="52"/>
      <c r="F24" s="73"/>
      <c r="G24" s="64" t="s">
        <v>5</v>
      </c>
      <c r="H24" s="57"/>
      <c r="I24" s="73"/>
      <c r="J24" s="64" t="s">
        <v>5</v>
      </c>
      <c r="K24" s="57"/>
      <c r="L24" s="73"/>
      <c r="M24" s="69" t="s">
        <v>5</v>
      </c>
    </row>
    <row r="25" spans="1:13" s="8" customFormat="1" ht="12.6" customHeight="1" x14ac:dyDescent="0.15">
      <c r="A25" s="200"/>
      <c r="B25" s="260"/>
      <c r="C25" s="251"/>
      <c r="D25" s="248"/>
      <c r="E25" s="52"/>
      <c r="F25" s="73"/>
      <c r="G25" s="64" t="s">
        <v>5</v>
      </c>
      <c r="H25" s="57"/>
      <c r="I25" s="73"/>
      <c r="J25" s="64" t="s">
        <v>5</v>
      </c>
      <c r="K25" s="57"/>
      <c r="L25" s="73"/>
      <c r="M25" s="69" t="s">
        <v>5</v>
      </c>
    </row>
    <row r="26" spans="1:13" s="8" customFormat="1" ht="12.6" customHeight="1" x14ac:dyDescent="0.15">
      <c r="A26" s="200"/>
      <c r="B26" s="262">
        <v>5</v>
      </c>
      <c r="C26" s="250" t="s">
        <v>34</v>
      </c>
      <c r="D26" s="247">
        <f>F26+F27+I26+I27+L26+L27</f>
        <v>0</v>
      </c>
      <c r="E26" s="53"/>
      <c r="F26" s="74"/>
      <c r="G26" s="65" t="s">
        <v>5</v>
      </c>
      <c r="H26" s="59"/>
      <c r="I26" s="74"/>
      <c r="J26" s="65" t="s">
        <v>5</v>
      </c>
      <c r="K26" s="59"/>
      <c r="L26" s="74"/>
      <c r="M26" s="70" t="s">
        <v>5</v>
      </c>
    </row>
    <row r="27" spans="1:13" s="8" customFormat="1" ht="12.6" customHeight="1" x14ac:dyDescent="0.15">
      <c r="A27" s="200"/>
      <c r="B27" s="260"/>
      <c r="C27" s="251"/>
      <c r="D27" s="248"/>
      <c r="E27" s="51"/>
      <c r="F27" s="75"/>
      <c r="G27" s="66" t="s">
        <v>5</v>
      </c>
      <c r="H27" s="61"/>
      <c r="I27" s="75"/>
      <c r="J27" s="66" t="s">
        <v>5</v>
      </c>
      <c r="K27" s="61"/>
      <c r="L27" s="75"/>
      <c r="M27" s="71" t="s">
        <v>5</v>
      </c>
    </row>
    <row r="28" spans="1:13" s="8" customFormat="1" ht="12.6" customHeight="1" x14ac:dyDescent="0.15">
      <c r="A28" s="200"/>
      <c r="B28" s="262">
        <v>6</v>
      </c>
      <c r="C28" s="181" t="s">
        <v>35</v>
      </c>
      <c r="D28" s="247">
        <f>F28+F29+I28+I29+L28+L29</f>
        <v>0</v>
      </c>
      <c r="E28" s="53"/>
      <c r="F28" s="74"/>
      <c r="G28" s="65" t="s">
        <v>5</v>
      </c>
      <c r="H28" s="59"/>
      <c r="I28" s="74"/>
      <c r="J28" s="65" t="s">
        <v>5</v>
      </c>
      <c r="K28" s="59"/>
      <c r="L28" s="74"/>
      <c r="M28" s="70" t="s">
        <v>5</v>
      </c>
    </row>
    <row r="29" spans="1:13" s="8" customFormat="1" ht="12.6" customHeight="1" x14ac:dyDescent="0.15">
      <c r="A29" s="200"/>
      <c r="B29" s="260"/>
      <c r="C29" s="173"/>
      <c r="D29" s="248"/>
      <c r="E29" s="51"/>
      <c r="F29" s="75"/>
      <c r="G29" s="66" t="s">
        <v>5</v>
      </c>
      <c r="H29" s="61"/>
      <c r="I29" s="75"/>
      <c r="J29" s="66" t="s">
        <v>5</v>
      </c>
      <c r="K29" s="61"/>
      <c r="L29" s="75"/>
      <c r="M29" s="71" t="s">
        <v>5</v>
      </c>
    </row>
    <row r="30" spans="1:13" s="8" customFormat="1" ht="12.6" customHeight="1" x14ac:dyDescent="0.15">
      <c r="A30" s="200"/>
      <c r="B30" s="262">
        <v>7</v>
      </c>
      <c r="C30" s="181" t="s">
        <v>55</v>
      </c>
      <c r="D30" s="247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2.6" customHeight="1" thickBot="1" x14ac:dyDescent="0.2">
      <c r="A31" s="265"/>
      <c r="B31" s="266"/>
      <c r="C31" s="282"/>
      <c r="D31" s="249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68" t="s">
        <v>36</v>
      </c>
      <c r="B32" s="269"/>
      <c r="C32" s="270"/>
      <c r="D32" s="41">
        <f>SUM(D18:D31)</f>
        <v>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79" t="s">
        <v>37</v>
      </c>
      <c r="B33" s="280"/>
      <c r="C33" s="281"/>
      <c r="D33" s="30">
        <f>D17+D32</f>
        <v>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83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84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84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84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68" t="s">
        <v>57</v>
      </c>
      <c r="B39" s="269"/>
      <c r="C39" s="270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85" t="s">
        <v>27</v>
      </c>
      <c r="B40" s="132">
        <v>1</v>
      </c>
      <c r="C40" s="133" t="s">
        <v>67</v>
      </c>
      <c r="D40" s="134">
        <f t="shared" ref="D40:D46" si="0">F40+I40+L40</f>
        <v>0</v>
      </c>
      <c r="E40" s="135"/>
      <c r="F40" s="136"/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200"/>
      <c r="B41" s="140">
        <v>2</v>
      </c>
      <c r="C41" s="120" t="s">
        <v>68</v>
      </c>
      <c r="D41" s="141">
        <f t="shared" si="0"/>
        <v>0</v>
      </c>
      <c r="E41" s="114"/>
      <c r="F41" s="115"/>
      <c r="G41" s="142" t="s">
        <v>5</v>
      </c>
      <c r="H41" s="117"/>
      <c r="I41" s="115"/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200"/>
      <c r="B42" s="140">
        <v>3</v>
      </c>
      <c r="C42" s="120" t="s">
        <v>64</v>
      </c>
      <c r="D42" s="141">
        <f t="shared" si="0"/>
        <v>0</v>
      </c>
      <c r="E42" s="114"/>
      <c r="F42" s="115"/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200"/>
      <c r="B43" s="140">
        <v>4</v>
      </c>
      <c r="C43" s="120" t="s">
        <v>65</v>
      </c>
      <c r="D43" s="141">
        <f t="shared" si="0"/>
        <v>0</v>
      </c>
      <c r="E43" s="114"/>
      <c r="F43" s="115"/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200"/>
      <c r="B44" s="140">
        <v>5</v>
      </c>
      <c r="C44" s="112" t="s">
        <v>114</v>
      </c>
      <c r="D44" s="141">
        <f t="shared" si="0"/>
        <v>0</v>
      </c>
      <c r="E44" s="114"/>
      <c r="F44" s="115"/>
      <c r="G44" s="142" t="s">
        <v>5</v>
      </c>
      <c r="H44" s="117"/>
      <c r="I44" s="115"/>
      <c r="J44" s="142" t="s">
        <v>5</v>
      </c>
      <c r="K44" s="117"/>
      <c r="L44" s="115"/>
      <c r="M44" s="118" t="s">
        <v>5</v>
      </c>
    </row>
    <row r="45" spans="1:13" s="8" customFormat="1" ht="21" customHeight="1" x14ac:dyDescent="0.15">
      <c r="A45" s="200"/>
      <c r="B45" s="140">
        <v>6</v>
      </c>
      <c r="C45" s="112" t="s">
        <v>66</v>
      </c>
      <c r="D45" s="141">
        <f t="shared" si="0"/>
        <v>0</v>
      </c>
      <c r="E45" s="114"/>
      <c r="F45" s="115"/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5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76" t="s">
        <v>45</v>
      </c>
      <c r="B47" s="277"/>
      <c r="C47" s="278"/>
      <c r="D47" s="33">
        <f>SUM(D40:D46)</f>
        <v>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73" t="s">
        <v>46</v>
      </c>
      <c r="B48" s="274"/>
      <c r="C48" s="275"/>
      <c r="D48" s="34">
        <f>D33+D39+D47</f>
        <v>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B24:B25"/>
    <mergeCell ref="B26:B27"/>
    <mergeCell ref="B28:B29"/>
    <mergeCell ref="B15:B16"/>
    <mergeCell ref="B22:B23"/>
    <mergeCell ref="B20:B21"/>
    <mergeCell ref="C11:C12"/>
    <mergeCell ref="C13:C14"/>
    <mergeCell ref="C15:C16"/>
    <mergeCell ref="A17:C17"/>
    <mergeCell ref="B18:B19"/>
    <mergeCell ref="C18:C19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C5:C6"/>
    <mergeCell ref="C7:C8"/>
    <mergeCell ref="D13:D14"/>
    <mergeCell ref="B13:B14"/>
    <mergeCell ref="C9:C10"/>
    <mergeCell ref="B11:B12"/>
    <mergeCell ref="E2:M2"/>
    <mergeCell ref="D7:D8"/>
    <mergeCell ref="D9:D10"/>
    <mergeCell ref="D11:D12"/>
    <mergeCell ref="D3:D4"/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C26:C27"/>
    <mergeCell ref="C28:C29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8"/>
  <sheetViews>
    <sheetView view="pageBreakPreview" zoomScaleNormal="100" zoomScaleSheetLayoutView="100" workbookViewId="0">
      <selection activeCell="A4" sqref="A4:AD4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8" t="s">
        <v>47</v>
      </c>
      <c r="R1" s="149"/>
      <c r="S1" s="149"/>
      <c r="T1" s="149"/>
      <c r="U1" s="149"/>
      <c r="V1" s="149"/>
      <c r="W1" s="149"/>
      <c r="X1" s="149" t="s">
        <v>48</v>
      </c>
      <c r="Y1" s="149"/>
      <c r="Z1" s="149"/>
      <c r="AA1" s="149"/>
      <c r="AB1" s="149"/>
      <c r="AC1" s="149"/>
      <c r="AD1" s="150"/>
    </row>
    <row r="2" spans="1:35" ht="30" customHeight="1" thickTop="1" thickBot="1" x14ac:dyDescent="0.2">
      <c r="A2" s="1"/>
      <c r="B2" s="2"/>
      <c r="C2" s="3"/>
      <c r="D2" s="4"/>
      <c r="F2" s="286" t="s">
        <v>130</v>
      </c>
      <c r="G2" s="287"/>
      <c r="H2" s="287"/>
      <c r="I2" s="287"/>
      <c r="J2" s="287"/>
      <c r="K2" s="287"/>
      <c r="L2" s="288"/>
      <c r="Q2" s="151" t="s">
        <v>126</v>
      </c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3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205" t="s">
        <v>129</v>
      </c>
      <c r="B4" s="206"/>
      <c r="C4" s="206"/>
      <c r="D4" s="206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</row>
    <row r="5" spans="1:35" ht="22.5" customHeight="1" x14ac:dyDescent="0.15">
      <c r="A5" s="214" t="s">
        <v>44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</row>
    <row r="6" spans="1:35" ht="22.5" customHeight="1" x14ac:dyDescent="0.15">
      <c r="A6" s="208" t="s">
        <v>128</v>
      </c>
      <c r="B6" s="209"/>
      <c r="C6" s="209"/>
      <c r="D6" s="209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</row>
    <row r="7" spans="1:35" ht="22.5" customHeight="1" thickBot="1" x14ac:dyDescent="0.2">
      <c r="A7" s="211" t="s">
        <v>0</v>
      </c>
      <c r="B7" s="212"/>
      <c r="C7" s="212"/>
      <c r="D7" s="212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</row>
    <row r="8" spans="1:35" s="7" customFormat="1" ht="25.5" customHeight="1" thickBot="1" x14ac:dyDescent="0.2">
      <c r="A8" s="188" t="s">
        <v>1</v>
      </c>
      <c r="B8" s="189"/>
      <c r="C8" s="6" t="s">
        <v>2</v>
      </c>
      <c r="D8" s="215" t="s">
        <v>3</v>
      </c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7"/>
    </row>
    <row r="9" spans="1:35" s="8" customFormat="1" ht="19.5" customHeight="1" x14ac:dyDescent="0.15">
      <c r="A9" s="194">
        <v>1</v>
      </c>
      <c r="B9" s="204" t="s">
        <v>4</v>
      </c>
      <c r="C9" s="176">
        <f>D9*I9*O9</f>
        <v>1085280</v>
      </c>
      <c r="D9" s="223">
        <v>20</v>
      </c>
      <c r="E9" s="224"/>
      <c r="F9" s="224"/>
      <c r="G9" s="10" t="s">
        <v>5</v>
      </c>
      <c r="H9" s="10" t="s">
        <v>17</v>
      </c>
      <c r="I9" s="225">
        <v>4522</v>
      </c>
      <c r="J9" s="225"/>
      <c r="K9" s="225"/>
      <c r="L9" s="226" t="s">
        <v>6</v>
      </c>
      <c r="M9" s="227"/>
      <c r="N9" s="10" t="s">
        <v>58</v>
      </c>
      <c r="O9" s="227">
        <v>12</v>
      </c>
      <c r="P9" s="227"/>
      <c r="Q9" s="9" t="s">
        <v>59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80"/>
      <c r="B10" s="173"/>
      <c r="C10" s="177"/>
      <c r="D10" s="228" t="s">
        <v>119</v>
      </c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30"/>
    </row>
    <row r="11" spans="1:35" s="8" customFormat="1" ht="16.5" customHeight="1" x14ac:dyDescent="0.15">
      <c r="A11" s="202" t="s">
        <v>7</v>
      </c>
      <c r="B11" s="186" t="s">
        <v>8</v>
      </c>
      <c r="C11" s="176">
        <f>IF('支出の部（記入例）'!D33&lt;=120000,ROUNDDOWN('支出の部（記入例）'!D33,-1),120000+(IF(AH13=AH15,AH13,IF(AH13&lt;AH15,AH13,IF(AH15&lt;AH13,AH15)))))</f>
        <v>617330</v>
      </c>
      <c r="D11" s="231" t="s">
        <v>63</v>
      </c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3"/>
    </row>
    <row r="12" spans="1:35" s="8" customFormat="1" ht="16.5" customHeight="1" x14ac:dyDescent="0.15">
      <c r="A12" s="203"/>
      <c r="B12" s="187"/>
      <c r="C12" s="177"/>
      <c r="D12" s="241" t="s">
        <v>53</v>
      </c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3"/>
    </row>
    <row r="13" spans="1:35" s="8" customFormat="1" ht="16.5" customHeight="1" x14ac:dyDescent="0.15">
      <c r="A13" s="203"/>
      <c r="B13" s="187"/>
      <c r="C13" s="177"/>
      <c r="D13" s="43" t="s">
        <v>69</v>
      </c>
      <c r="E13" s="193">
        <v>170</v>
      </c>
      <c r="F13" s="193"/>
      <c r="G13" s="13" t="s">
        <v>5</v>
      </c>
      <c r="H13" s="13" t="s">
        <v>17</v>
      </c>
      <c r="I13" s="219" t="s">
        <v>9</v>
      </c>
      <c r="J13" s="219"/>
      <c r="K13" s="219"/>
      <c r="L13" s="219"/>
      <c r="M13" s="219"/>
      <c r="N13" s="220">
        <v>4522</v>
      </c>
      <c r="O13" s="220"/>
      <c r="P13" s="220"/>
      <c r="Q13" s="218" t="s">
        <v>6</v>
      </c>
      <c r="R13" s="218"/>
      <c r="S13" s="45" t="s">
        <v>49</v>
      </c>
      <c r="T13" s="221">
        <v>50000</v>
      </c>
      <c r="U13" s="222"/>
      <c r="V13" s="222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70</v>
      </c>
      <c r="AG13" s="14" t="s">
        <v>71</v>
      </c>
      <c r="AH13" s="35">
        <f>IF(N13="",0,E13*N13+T13)</f>
        <v>818740</v>
      </c>
      <c r="AI13" s="14"/>
    </row>
    <row r="14" spans="1:35" s="8" customFormat="1" ht="16.5" customHeight="1" x14ac:dyDescent="0.15">
      <c r="A14" s="203"/>
      <c r="B14" s="187"/>
      <c r="C14" s="177"/>
      <c r="D14" s="15"/>
      <c r="E14" s="16"/>
      <c r="F14" s="16"/>
      <c r="G14" s="16"/>
      <c r="I14" s="218" t="s">
        <v>43</v>
      </c>
      <c r="J14" s="246"/>
      <c r="K14" s="246"/>
      <c r="L14" s="246"/>
      <c r="M14" s="246"/>
      <c r="N14" s="246"/>
      <c r="O14" s="246"/>
      <c r="P14" s="246"/>
      <c r="Q14" s="246"/>
      <c r="R14" s="24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200"/>
      <c r="B15" s="178"/>
      <c r="C15" s="178"/>
      <c r="D15" s="44" t="s">
        <v>50</v>
      </c>
      <c r="E15" s="238" t="s">
        <v>51</v>
      </c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8" t="s">
        <v>72</v>
      </c>
      <c r="S15" s="236">
        <f>IF('支出の部（記入例）'!D33=0,"",'支出の部（記入例）'!D33-120000)</f>
        <v>1492000</v>
      </c>
      <c r="T15" s="236"/>
      <c r="U15" s="236"/>
      <c r="V15" s="236"/>
      <c r="W15" s="18" t="s">
        <v>5</v>
      </c>
      <c r="X15" s="238" t="s">
        <v>10</v>
      </c>
      <c r="Y15" s="238"/>
      <c r="Z15" s="238"/>
      <c r="AA15" s="238"/>
      <c r="AB15" s="238"/>
      <c r="AC15" s="238"/>
      <c r="AD15" s="289"/>
      <c r="AF15" s="8" t="s">
        <v>73</v>
      </c>
      <c r="AG15" s="8" t="s">
        <v>74</v>
      </c>
      <c r="AH15" s="35">
        <f>IF(S15="",0,ROUNDDOWN(S15/3,-1))</f>
        <v>497330</v>
      </c>
    </row>
    <row r="16" spans="1:35" s="8" customFormat="1" ht="39" customHeight="1" x14ac:dyDescent="0.15">
      <c r="A16" s="200"/>
      <c r="B16" s="147" t="s">
        <v>121</v>
      </c>
      <c r="C16" s="19">
        <f>G16*K16</f>
        <v>0</v>
      </c>
      <c r="D16" s="195" t="s">
        <v>122</v>
      </c>
      <c r="E16" s="196"/>
      <c r="F16" s="196"/>
      <c r="G16" s="245">
        <v>0</v>
      </c>
      <c r="H16" s="245"/>
      <c r="I16" s="20" t="s">
        <v>11</v>
      </c>
      <c r="J16" s="20" t="s">
        <v>17</v>
      </c>
      <c r="K16" s="244">
        <v>2200</v>
      </c>
      <c r="L16" s="244"/>
      <c r="M16" s="244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200"/>
      <c r="B17" s="172"/>
      <c r="C17" s="183" t="str">
        <f>IF(I17+I18+R17+R18+AA17+AA18=0,"",I17+I18+R17+R18+AA17+AA18)</f>
        <v/>
      </c>
      <c r="D17" s="17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234"/>
    </row>
    <row r="18" spans="1:30" s="8" customFormat="1" ht="19.5" customHeight="1" x14ac:dyDescent="0.15">
      <c r="A18" s="200"/>
      <c r="B18" s="173"/>
      <c r="C18" s="185"/>
      <c r="D18" s="159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235"/>
    </row>
    <row r="19" spans="1:30" s="8" customFormat="1" ht="19.5" customHeight="1" x14ac:dyDescent="0.15">
      <c r="A19" s="200"/>
      <c r="B19" s="172"/>
      <c r="C19" s="183" t="str">
        <f>IF(I19+I20+R19+R20+AA19+AA20=0,"",I19+I20+R19+R20+AA19+AA20)</f>
        <v/>
      </c>
      <c r="D19" s="17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234"/>
    </row>
    <row r="20" spans="1:30" s="8" customFormat="1" ht="19.5" customHeight="1" x14ac:dyDescent="0.15">
      <c r="A20" s="200"/>
      <c r="B20" s="175"/>
      <c r="C20" s="185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235"/>
    </row>
    <row r="21" spans="1:30" s="8" customFormat="1" ht="19.5" customHeight="1" x14ac:dyDescent="0.15">
      <c r="A21" s="200"/>
      <c r="B21" s="172"/>
      <c r="C21" s="183" t="str">
        <f>IF(I21+I22+R21+R22+AA21+AA22=0,"",I21+I22+R21+R22+AA21+AA22)</f>
        <v/>
      </c>
      <c r="D21" s="17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234"/>
    </row>
    <row r="22" spans="1:30" s="8" customFormat="1" ht="19.5" customHeight="1" x14ac:dyDescent="0.15">
      <c r="A22" s="200"/>
      <c r="B22" s="173"/>
      <c r="C22" s="185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235"/>
    </row>
    <row r="23" spans="1:30" s="8" customFormat="1" ht="19.5" customHeight="1" x14ac:dyDescent="0.15">
      <c r="A23" s="200"/>
      <c r="B23" s="181"/>
      <c r="C23" s="183" t="str">
        <f>IF(I23+I24+R23+R24+AA23+AA24=0,"",I23+I24+R23+R24+AA23+AA24)</f>
        <v/>
      </c>
      <c r="D23" s="17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234"/>
    </row>
    <row r="24" spans="1:30" s="8" customFormat="1" ht="19.5" customHeight="1" x14ac:dyDescent="0.15">
      <c r="A24" s="201"/>
      <c r="B24" s="173"/>
      <c r="C24" s="185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235"/>
    </row>
    <row r="25" spans="1:30" s="8" customFormat="1" ht="19.5" customHeight="1" x14ac:dyDescent="0.15">
      <c r="A25" s="164">
        <v>3</v>
      </c>
      <c r="B25" s="181" t="s">
        <v>12</v>
      </c>
      <c r="C25" s="183">
        <f>I25+I26+R25+R26+AA25+AA26</f>
        <v>68300</v>
      </c>
      <c r="D25" s="171" t="s">
        <v>76</v>
      </c>
      <c r="E25" s="162"/>
      <c r="F25" s="162"/>
      <c r="G25" s="162"/>
      <c r="H25" s="162"/>
      <c r="I25" s="163">
        <v>28300</v>
      </c>
      <c r="J25" s="163"/>
      <c r="K25" s="163"/>
      <c r="L25" s="55" t="s">
        <v>5</v>
      </c>
      <c r="M25" s="162" t="s">
        <v>77</v>
      </c>
      <c r="N25" s="162"/>
      <c r="O25" s="162"/>
      <c r="P25" s="162"/>
      <c r="Q25" s="162"/>
      <c r="R25" s="163">
        <v>20000</v>
      </c>
      <c r="S25" s="163"/>
      <c r="T25" s="163"/>
      <c r="U25" s="55" t="s">
        <v>5</v>
      </c>
      <c r="V25" s="162" t="s">
        <v>78</v>
      </c>
      <c r="W25" s="162"/>
      <c r="X25" s="162"/>
      <c r="Y25" s="162"/>
      <c r="Z25" s="162"/>
      <c r="AA25" s="163">
        <v>20000</v>
      </c>
      <c r="AB25" s="163"/>
      <c r="AC25" s="163"/>
      <c r="AD25" s="60" t="s">
        <v>5</v>
      </c>
    </row>
    <row r="26" spans="1:30" s="8" customFormat="1" ht="19.5" customHeight="1" x14ac:dyDescent="0.15">
      <c r="A26" s="179"/>
      <c r="B26" s="182"/>
      <c r="C26" s="184"/>
      <c r="D26" s="159"/>
      <c r="E26" s="160"/>
      <c r="F26" s="160"/>
      <c r="G26" s="160"/>
      <c r="H26" s="160"/>
      <c r="I26" s="161"/>
      <c r="J26" s="161"/>
      <c r="K26" s="161"/>
      <c r="L26" s="62" t="s">
        <v>5</v>
      </c>
      <c r="M26" s="160"/>
      <c r="N26" s="160"/>
      <c r="O26" s="160"/>
      <c r="P26" s="160"/>
      <c r="Q26" s="160"/>
      <c r="R26" s="161"/>
      <c r="S26" s="161"/>
      <c r="T26" s="161"/>
      <c r="U26" s="62" t="s">
        <v>5</v>
      </c>
      <c r="V26" s="160"/>
      <c r="W26" s="160"/>
      <c r="X26" s="160"/>
      <c r="Y26" s="160"/>
      <c r="Z26" s="160"/>
      <c r="AA26" s="161"/>
      <c r="AB26" s="161"/>
      <c r="AC26" s="161"/>
      <c r="AD26" s="58" t="s">
        <v>5</v>
      </c>
    </row>
    <row r="27" spans="1:30" s="8" customFormat="1" ht="19.5" customHeight="1" x14ac:dyDescent="0.15">
      <c r="A27" s="164">
        <v>4</v>
      </c>
      <c r="B27" s="181" t="s">
        <v>13</v>
      </c>
      <c r="C27" s="183">
        <f>I27+I28+R27+R28+AA27+AA28</f>
        <v>21000</v>
      </c>
      <c r="D27" s="171" t="s">
        <v>79</v>
      </c>
      <c r="E27" s="162"/>
      <c r="F27" s="162"/>
      <c r="G27" s="162"/>
      <c r="H27" s="162"/>
      <c r="I27" s="163">
        <v>6000</v>
      </c>
      <c r="J27" s="163"/>
      <c r="K27" s="163"/>
      <c r="L27" s="56" t="s">
        <v>5</v>
      </c>
      <c r="M27" s="162" t="s">
        <v>80</v>
      </c>
      <c r="N27" s="162"/>
      <c r="O27" s="162"/>
      <c r="P27" s="162"/>
      <c r="Q27" s="162"/>
      <c r="R27" s="163">
        <v>15000</v>
      </c>
      <c r="S27" s="163"/>
      <c r="T27" s="163"/>
      <c r="U27" s="56" t="s">
        <v>5</v>
      </c>
      <c r="V27" s="162"/>
      <c r="W27" s="162"/>
      <c r="X27" s="162"/>
      <c r="Y27" s="162"/>
      <c r="Z27" s="162"/>
      <c r="AA27" s="163"/>
      <c r="AB27" s="163"/>
      <c r="AC27" s="163"/>
      <c r="AD27" s="60" t="s">
        <v>5</v>
      </c>
    </row>
    <row r="28" spans="1:30" s="8" customFormat="1" ht="19.5" customHeight="1" x14ac:dyDescent="0.15">
      <c r="A28" s="180"/>
      <c r="B28" s="173"/>
      <c r="C28" s="185"/>
      <c r="D28" s="159"/>
      <c r="E28" s="160"/>
      <c r="F28" s="160"/>
      <c r="G28" s="160"/>
      <c r="H28" s="160"/>
      <c r="I28" s="161"/>
      <c r="J28" s="161"/>
      <c r="K28" s="161"/>
      <c r="L28" s="56" t="s">
        <v>5</v>
      </c>
      <c r="M28" s="160"/>
      <c r="N28" s="160"/>
      <c r="O28" s="160"/>
      <c r="P28" s="160"/>
      <c r="Q28" s="160"/>
      <c r="R28" s="161"/>
      <c r="S28" s="161"/>
      <c r="T28" s="161"/>
      <c r="U28" s="56" t="s">
        <v>5</v>
      </c>
      <c r="V28" s="160"/>
      <c r="W28" s="160"/>
      <c r="X28" s="160"/>
      <c r="Y28" s="160"/>
      <c r="Z28" s="160"/>
      <c r="AA28" s="161"/>
      <c r="AB28" s="161"/>
      <c r="AC28" s="161"/>
      <c r="AD28" s="63" t="s">
        <v>5</v>
      </c>
    </row>
    <row r="29" spans="1:30" s="8" customFormat="1" ht="19.5" customHeight="1" x14ac:dyDescent="0.15">
      <c r="A29" s="199" t="s">
        <v>62</v>
      </c>
      <c r="B29" s="172" t="s">
        <v>14</v>
      </c>
      <c r="C29" s="183">
        <f>I29+I30+R29+R30+AA29+AA30</f>
        <v>20000</v>
      </c>
      <c r="D29" s="171" t="s">
        <v>81</v>
      </c>
      <c r="E29" s="162"/>
      <c r="F29" s="162"/>
      <c r="G29" s="162"/>
      <c r="H29" s="162"/>
      <c r="I29" s="163">
        <v>20000</v>
      </c>
      <c r="J29" s="163"/>
      <c r="K29" s="163"/>
      <c r="L29" s="55" t="s">
        <v>5</v>
      </c>
      <c r="M29" s="162"/>
      <c r="N29" s="162"/>
      <c r="O29" s="162"/>
      <c r="P29" s="162"/>
      <c r="Q29" s="162"/>
      <c r="R29" s="163"/>
      <c r="S29" s="163"/>
      <c r="T29" s="163"/>
      <c r="U29" s="55" t="s">
        <v>5</v>
      </c>
      <c r="V29" s="162"/>
      <c r="W29" s="162"/>
      <c r="X29" s="162"/>
      <c r="Y29" s="162"/>
      <c r="Z29" s="162"/>
      <c r="AA29" s="163"/>
      <c r="AB29" s="163"/>
      <c r="AC29" s="163"/>
      <c r="AD29" s="60" t="s">
        <v>5</v>
      </c>
    </row>
    <row r="30" spans="1:30" s="8" customFormat="1" ht="19.5" customHeight="1" x14ac:dyDescent="0.15">
      <c r="A30" s="200"/>
      <c r="B30" s="175"/>
      <c r="C30" s="185"/>
      <c r="D30" s="159"/>
      <c r="E30" s="160"/>
      <c r="F30" s="160"/>
      <c r="G30" s="160"/>
      <c r="H30" s="160"/>
      <c r="I30" s="161"/>
      <c r="J30" s="161"/>
      <c r="K30" s="161"/>
      <c r="L30" s="62" t="s">
        <v>5</v>
      </c>
      <c r="M30" s="160"/>
      <c r="N30" s="160"/>
      <c r="O30" s="160"/>
      <c r="P30" s="160"/>
      <c r="Q30" s="160"/>
      <c r="R30" s="161"/>
      <c r="S30" s="161"/>
      <c r="T30" s="161"/>
      <c r="U30" s="62" t="s">
        <v>5</v>
      </c>
      <c r="V30" s="160"/>
      <c r="W30" s="160"/>
      <c r="X30" s="160"/>
      <c r="Y30" s="160"/>
      <c r="Z30" s="160"/>
      <c r="AA30" s="161"/>
      <c r="AB30" s="161"/>
      <c r="AC30" s="161"/>
      <c r="AD30" s="63" t="s">
        <v>5</v>
      </c>
    </row>
    <row r="31" spans="1:30" s="8" customFormat="1" ht="19.5" customHeight="1" x14ac:dyDescent="0.15">
      <c r="A31" s="200"/>
      <c r="B31" s="172" t="s">
        <v>60</v>
      </c>
      <c r="C31" s="183">
        <f>I31+I32+R31+R32+AA31+AA32</f>
        <v>60350</v>
      </c>
      <c r="D31" s="171" t="s">
        <v>82</v>
      </c>
      <c r="E31" s="162"/>
      <c r="F31" s="162"/>
      <c r="G31" s="162"/>
      <c r="H31" s="162"/>
      <c r="I31" s="163">
        <v>50000</v>
      </c>
      <c r="J31" s="163"/>
      <c r="K31" s="163"/>
      <c r="L31" s="56" t="s">
        <v>5</v>
      </c>
      <c r="M31" s="162" t="s">
        <v>83</v>
      </c>
      <c r="N31" s="162"/>
      <c r="O31" s="162"/>
      <c r="P31" s="162"/>
      <c r="Q31" s="162"/>
      <c r="R31" s="163">
        <v>10350</v>
      </c>
      <c r="S31" s="163"/>
      <c r="T31" s="163"/>
      <c r="U31" s="56" t="s">
        <v>5</v>
      </c>
      <c r="V31" s="162"/>
      <c r="W31" s="162"/>
      <c r="X31" s="162"/>
      <c r="Y31" s="162"/>
      <c r="Z31" s="162"/>
      <c r="AA31" s="163"/>
      <c r="AB31" s="163"/>
      <c r="AC31" s="163"/>
      <c r="AD31" s="60" t="s">
        <v>5</v>
      </c>
    </row>
    <row r="32" spans="1:30" s="8" customFormat="1" ht="19.5" customHeight="1" x14ac:dyDescent="0.15">
      <c r="A32" s="200"/>
      <c r="B32" s="175"/>
      <c r="C32" s="185"/>
      <c r="D32" s="159"/>
      <c r="E32" s="160"/>
      <c r="F32" s="160"/>
      <c r="G32" s="160"/>
      <c r="H32" s="160"/>
      <c r="I32" s="161"/>
      <c r="J32" s="161"/>
      <c r="K32" s="161"/>
      <c r="L32" s="56" t="s">
        <v>5</v>
      </c>
      <c r="M32" s="160"/>
      <c r="N32" s="160"/>
      <c r="O32" s="160"/>
      <c r="P32" s="160"/>
      <c r="Q32" s="160"/>
      <c r="R32" s="161"/>
      <c r="S32" s="161"/>
      <c r="T32" s="161"/>
      <c r="U32" s="56" t="s">
        <v>5</v>
      </c>
      <c r="V32" s="160"/>
      <c r="W32" s="160"/>
      <c r="X32" s="160"/>
      <c r="Y32" s="160"/>
      <c r="Z32" s="160"/>
      <c r="AA32" s="161"/>
      <c r="AB32" s="161"/>
      <c r="AC32" s="161"/>
      <c r="AD32" s="63" t="s">
        <v>5</v>
      </c>
    </row>
    <row r="33" spans="1:30" s="8" customFormat="1" ht="19.5" customHeight="1" x14ac:dyDescent="0.15">
      <c r="A33" s="200"/>
      <c r="B33" s="172" t="s">
        <v>61</v>
      </c>
      <c r="C33" s="168">
        <f>I33+I34+R33+R34+AA33+AA34</f>
        <v>50</v>
      </c>
      <c r="D33" s="171" t="s">
        <v>84</v>
      </c>
      <c r="E33" s="162"/>
      <c r="F33" s="162"/>
      <c r="G33" s="162"/>
      <c r="H33" s="162"/>
      <c r="I33" s="163">
        <v>50</v>
      </c>
      <c r="J33" s="163"/>
      <c r="K33" s="163"/>
      <c r="L33" s="55" t="s">
        <v>5</v>
      </c>
      <c r="M33" s="162"/>
      <c r="N33" s="162"/>
      <c r="O33" s="162"/>
      <c r="P33" s="162"/>
      <c r="Q33" s="162"/>
      <c r="R33" s="163"/>
      <c r="S33" s="163"/>
      <c r="T33" s="163"/>
      <c r="U33" s="55" t="s">
        <v>5</v>
      </c>
      <c r="V33" s="162"/>
      <c r="W33" s="162"/>
      <c r="X33" s="162"/>
      <c r="Y33" s="162"/>
      <c r="Z33" s="162"/>
      <c r="AA33" s="163"/>
      <c r="AB33" s="163"/>
      <c r="AC33" s="163"/>
      <c r="AD33" s="60" t="s">
        <v>5</v>
      </c>
    </row>
    <row r="34" spans="1:30" s="8" customFormat="1" ht="19.5" customHeight="1" x14ac:dyDescent="0.15">
      <c r="A34" s="201"/>
      <c r="B34" s="173"/>
      <c r="C34" s="174"/>
      <c r="D34" s="159"/>
      <c r="E34" s="160"/>
      <c r="F34" s="160"/>
      <c r="G34" s="160"/>
      <c r="H34" s="160"/>
      <c r="I34" s="161"/>
      <c r="J34" s="161"/>
      <c r="K34" s="161"/>
      <c r="L34" s="62" t="s">
        <v>5</v>
      </c>
      <c r="M34" s="160"/>
      <c r="N34" s="160"/>
      <c r="O34" s="160"/>
      <c r="P34" s="160"/>
      <c r="Q34" s="160"/>
      <c r="R34" s="161"/>
      <c r="S34" s="161"/>
      <c r="T34" s="161"/>
      <c r="U34" s="62" t="s">
        <v>5</v>
      </c>
      <c r="V34" s="160"/>
      <c r="W34" s="160"/>
      <c r="X34" s="160"/>
      <c r="Y34" s="160"/>
      <c r="Z34" s="160"/>
      <c r="AA34" s="161"/>
      <c r="AB34" s="161"/>
      <c r="AC34" s="161"/>
      <c r="AD34" s="63" t="s">
        <v>5</v>
      </c>
    </row>
    <row r="35" spans="1:30" s="8" customFormat="1" ht="19.5" customHeight="1" x14ac:dyDescent="0.15">
      <c r="A35" s="164">
        <v>6</v>
      </c>
      <c r="B35" s="166" t="s">
        <v>15</v>
      </c>
      <c r="C35" s="168">
        <f>I35+I36+R35+R36+AA35+AA36</f>
        <v>123510</v>
      </c>
      <c r="D35" s="171" t="s">
        <v>85</v>
      </c>
      <c r="E35" s="162"/>
      <c r="F35" s="162"/>
      <c r="G35" s="162"/>
      <c r="H35" s="162"/>
      <c r="I35" s="163">
        <v>123510</v>
      </c>
      <c r="J35" s="163"/>
      <c r="K35" s="163"/>
      <c r="L35" s="55" t="s">
        <v>5</v>
      </c>
      <c r="M35" s="162"/>
      <c r="N35" s="162"/>
      <c r="O35" s="162"/>
      <c r="P35" s="162"/>
      <c r="Q35" s="162"/>
      <c r="R35" s="163"/>
      <c r="S35" s="163"/>
      <c r="T35" s="163"/>
      <c r="U35" s="55" t="s">
        <v>5</v>
      </c>
      <c r="V35" s="162"/>
      <c r="W35" s="162"/>
      <c r="X35" s="162"/>
      <c r="Y35" s="162"/>
      <c r="Z35" s="162"/>
      <c r="AA35" s="163"/>
      <c r="AB35" s="163"/>
      <c r="AC35" s="163"/>
      <c r="AD35" s="58" t="s">
        <v>5</v>
      </c>
    </row>
    <row r="36" spans="1:30" s="8" customFormat="1" ht="19.5" customHeight="1" thickBot="1" x14ac:dyDescent="0.2">
      <c r="A36" s="165"/>
      <c r="B36" s="167"/>
      <c r="C36" s="169"/>
      <c r="D36" s="155"/>
      <c r="E36" s="156"/>
      <c r="F36" s="156"/>
      <c r="G36" s="156"/>
      <c r="H36" s="156"/>
      <c r="I36" s="157"/>
      <c r="J36" s="157"/>
      <c r="K36" s="157"/>
      <c r="L36" s="77" t="s">
        <v>5</v>
      </c>
      <c r="M36" s="156"/>
      <c r="N36" s="156"/>
      <c r="O36" s="156"/>
      <c r="P36" s="156"/>
      <c r="Q36" s="156"/>
      <c r="R36" s="157"/>
      <c r="S36" s="157"/>
      <c r="T36" s="157"/>
      <c r="U36" s="77" t="s">
        <v>5</v>
      </c>
      <c r="V36" s="156"/>
      <c r="W36" s="156"/>
      <c r="X36" s="156"/>
      <c r="Y36" s="156"/>
      <c r="Z36" s="156"/>
      <c r="AA36" s="157"/>
      <c r="AB36" s="157"/>
      <c r="AC36" s="157"/>
      <c r="AD36" s="78" t="s">
        <v>5</v>
      </c>
    </row>
    <row r="37" spans="1:30" s="8" customFormat="1" ht="56.25" customHeight="1" thickTop="1" thickBot="1" x14ac:dyDescent="0.2">
      <c r="A37" s="197" t="s">
        <v>16</v>
      </c>
      <c r="B37" s="198"/>
      <c r="C37" s="25">
        <f>SUM(C9:C36)</f>
        <v>1995820</v>
      </c>
      <c r="D37" s="190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2"/>
    </row>
    <row r="38" spans="1:30" s="8" customFormat="1" ht="9" customHeight="1" x14ac:dyDescent="0.15">
      <c r="A38" s="26"/>
      <c r="B38" s="26"/>
      <c r="C38" s="27"/>
      <c r="D38" s="16"/>
    </row>
  </sheetData>
  <mergeCells count="138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4:AD4"/>
    <mergeCell ref="A6:AD6"/>
    <mergeCell ref="A7:AD7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D26:H26"/>
    <mergeCell ref="B29:B30"/>
    <mergeCell ref="A35:A36"/>
    <mergeCell ref="B35:B36"/>
    <mergeCell ref="C35:C36"/>
    <mergeCell ref="D35:H35"/>
    <mergeCell ref="B31:B32"/>
    <mergeCell ref="D34:H34"/>
    <mergeCell ref="B33:B34"/>
    <mergeCell ref="D37:AD37"/>
    <mergeCell ref="E13:F13"/>
    <mergeCell ref="I29:K29"/>
    <mergeCell ref="AA25:AC25"/>
    <mergeCell ref="I26:K26"/>
    <mergeCell ref="M26:Q26"/>
    <mergeCell ref="M33:Q33"/>
    <mergeCell ref="I33:K33"/>
    <mergeCell ref="I34:K34"/>
    <mergeCell ref="M34:Q34"/>
    <mergeCell ref="V28:Z28"/>
    <mergeCell ref="AA28:AC28"/>
    <mergeCell ref="M27:Q27"/>
    <mergeCell ref="R27:T27"/>
    <mergeCell ref="V27:Z27"/>
    <mergeCell ref="AA27:AC27"/>
    <mergeCell ref="M29:Q29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D9:F9"/>
    <mergeCell ref="D12:AD12"/>
    <mergeCell ref="I9:K9"/>
    <mergeCell ref="L9:M9"/>
    <mergeCell ref="O9:P9"/>
    <mergeCell ref="D10:AD10"/>
    <mergeCell ref="Q13:R13"/>
    <mergeCell ref="I13:M13"/>
    <mergeCell ref="B9:B10"/>
    <mergeCell ref="B11:B15"/>
    <mergeCell ref="N13:P13"/>
    <mergeCell ref="T13:V13"/>
    <mergeCell ref="B19:B20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R28:T28"/>
    <mergeCell ref="AA34:AC34"/>
    <mergeCell ref="D33:H33"/>
    <mergeCell ref="D17:AD18"/>
    <mergeCell ref="I14:R14"/>
    <mergeCell ref="D19:AD20"/>
    <mergeCell ref="D28:H28"/>
    <mergeCell ref="I28:K28"/>
    <mergeCell ref="I27:K27"/>
    <mergeCell ref="F2:L2"/>
    <mergeCell ref="D29:H29"/>
    <mergeCell ref="C31:C32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M31:Q31"/>
    <mergeCell ref="R31:T31"/>
    <mergeCell ref="D30:H30"/>
    <mergeCell ref="I30:K30"/>
    <mergeCell ref="M30:Q30"/>
    <mergeCell ref="R30:T30"/>
    <mergeCell ref="V32:Z32"/>
    <mergeCell ref="AA32:AC32"/>
    <mergeCell ref="D31:H31"/>
    <mergeCell ref="I31:K31"/>
    <mergeCell ref="D32:H32"/>
    <mergeCell ref="M28:Q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A4" sqref="A4:AD4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208" t="s">
        <v>18</v>
      </c>
      <c r="B1" s="208"/>
      <c r="C1" s="209"/>
      <c r="D1" s="209"/>
      <c r="E1" s="209"/>
      <c r="G1" s="36"/>
      <c r="J1" s="36"/>
    </row>
    <row r="2" spans="1:13" s="8" customFormat="1" ht="25.5" customHeight="1" thickBot="1" x14ac:dyDescent="0.2">
      <c r="A2" s="188" t="s">
        <v>1</v>
      </c>
      <c r="B2" s="263"/>
      <c r="C2" s="264"/>
      <c r="D2" s="29" t="s">
        <v>2</v>
      </c>
      <c r="E2" s="255" t="s">
        <v>19</v>
      </c>
      <c r="F2" s="256"/>
      <c r="G2" s="256"/>
      <c r="H2" s="256"/>
      <c r="I2" s="256"/>
      <c r="J2" s="256"/>
      <c r="K2" s="256"/>
      <c r="L2" s="256"/>
      <c r="M2" s="257"/>
    </row>
    <row r="3" spans="1:13" s="8" customFormat="1" ht="12.75" customHeight="1" x14ac:dyDescent="0.15">
      <c r="A3" s="200" t="s">
        <v>20</v>
      </c>
      <c r="B3" s="259">
        <v>1</v>
      </c>
      <c r="C3" s="261" t="s">
        <v>21</v>
      </c>
      <c r="D3" s="258">
        <f>F3+F4+I3+I4+L3+L4</f>
        <v>80000</v>
      </c>
      <c r="E3" s="47" t="s">
        <v>86</v>
      </c>
      <c r="F3" s="79">
        <v>80000</v>
      </c>
      <c r="G3" s="64" t="s">
        <v>87</v>
      </c>
      <c r="H3" s="80"/>
      <c r="I3" s="79"/>
      <c r="J3" s="64" t="s">
        <v>87</v>
      </c>
      <c r="K3" s="57"/>
      <c r="L3" s="79"/>
      <c r="M3" s="69" t="s">
        <v>5</v>
      </c>
    </row>
    <row r="4" spans="1:13" s="8" customFormat="1" ht="12.75" customHeight="1" x14ac:dyDescent="0.15">
      <c r="A4" s="200"/>
      <c r="B4" s="260"/>
      <c r="C4" s="251"/>
      <c r="D4" s="248"/>
      <c r="E4" s="47"/>
      <c r="F4" s="79"/>
      <c r="G4" s="64" t="s">
        <v>87</v>
      </c>
      <c r="H4" s="80"/>
      <c r="I4" s="79"/>
      <c r="J4" s="64" t="s">
        <v>87</v>
      </c>
      <c r="K4" s="57"/>
      <c r="L4" s="79"/>
      <c r="M4" s="69" t="s">
        <v>5</v>
      </c>
    </row>
    <row r="5" spans="1:13" s="8" customFormat="1" ht="12.75" customHeight="1" x14ac:dyDescent="0.15">
      <c r="A5" s="200"/>
      <c r="B5" s="262">
        <v>2</v>
      </c>
      <c r="C5" s="250" t="s">
        <v>22</v>
      </c>
      <c r="D5" s="247">
        <f>F5+F6+I5+I6+L5+L6</f>
        <v>65000</v>
      </c>
      <c r="E5" s="48" t="s">
        <v>88</v>
      </c>
      <c r="F5" s="81">
        <v>40000</v>
      </c>
      <c r="G5" s="65" t="s">
        <v>87</v>
      </c>
      <c r="H5" s="82" t="s">
        <v>89</v>
      </c>
      <c r="I5" s="81">
        <v>10000</v>
      </c>
      <c r="J5" s="65" t="s">
        <v>87</v>
      </c>
      <c r="K5" s="59" t="s">
        <v>90</v>
      </c>
      <c r="L5" s="81">
        <v>10000</v>
      </c>
      <c r="M5" s="70" t="s">
        <v>5</v>
      </c>
    </row>
    <row r="6" spans="1:13" s="8" customFormat="1" ht="12.75" customHeight="1" x14ac:dyDescent="0.15">
      <c r="A6" s="200"/>
      <c r="B6" s="260"/>
      <c r="C6" s="251"/>
      <c r="D6" s="248"/>
      <c r="E6" s="49" t="s">
        <v>91</v>
      </c>
      <c r="F6" s="83">
        <v>5000</v>
      </c>
      <c r="G6" s="66" t="s">
        <v>87</v>
      </c>
      <c r="H6" s="84"/>
      <c r="I6" s="83"/>
      <c r="J6" s="66" t="s">
        <v>87</v>
      </c>
      <c r="K6" s="61"/>
      <c r="L6" s="83"/>
      <c r="M6" s="71" t="s">
        <v>5</v>
      </c>
    </row>
    <row r="7" spans="1:13" s="8" customFormat="1" ht="12.75" customHeight="1" x14ac:dyDescent="0.15">
      <c r="A7" s="200"/>
      <c r="B7" s="262">
        <v>3</v>
      </c>
      <c r="C7" s="250" t="s">
        <v>23</v>
      </c>
      <c r="D7" s="247">
        <f>F7+F8+I7+I8+L7+L8</f>
        <v>60000</v>
      </c>
      <c r="E7" s="47" t="s">
        <v>92</v>
      </c>
      <c r="F7" s="79">
        <v>60000</v>
      </c>
      <c r="G7" s="65" t="s">
        <v>87</v>
      </c>
      <c r="H7" s="80"/>
      <c r="I7" s="79"/>
      <c r="J7" s="65" t="s">
        <v>87</v>
      </c>
      <c r="K7" s="57"/>
      <c r="L7" s="79"/>
      <c r="M7" s="70" t="s">
        <v>5</v>
      </c>
    </row>
    <row r="8" spans="1:13" s="8" customFormat="1" ht="12.75" customHeight="1" x14ac:dyDescent="0.15">
      <c r="A8" s="200"/>
      <c r="B8" s="260"/>
      <c r="C8" s="251"/>
      <c r="D8" s="248"/>
      <c r="E8" s="47"/>
      <c r="F8" s="79"/>
      <c r="G8" s="66" t="s">
        <v>87</v>
      </c>
      <c r="H8" s="80"/>
      <c r="I8" s="79"/>
      <c r="J8" s="66" t="s">
        <v>87</v>
      </c>
      <c r="K8" s="57"/>
      <c r="L8" s="79"/>
      <c r="M8" s="71" t="s">
        <v>5</v>
      </c>
    </row>
    <row r="9" spans="1:13" s="8" customFormat="1" ht="12.75" customHeight="1" x14ac:dyDescent="0.15">
      <c r="A9" s="200"/>
      <c r="B9" s="262">
        <v>4</v>
      </c>
      <c r="C9" s="250" t="s">
        <v>24</v>
      </c>
      <c r="D9" s="247">
        <f>F9+F10+I9+I10+L9+L10</f>
        <v>0</v>
      </c>
      <c r="E9" s="48"/>
      <c r="F9" s="81"/>
      <c r="G9" s="65" t="s">
        <v>87</v>
      </c>
      <c r="H9" s="82"/>
      <c r="I9" s="81"/>
      <c r="J9" s="65" t="s">
        <v>87</v>
      </c>
      <c r="K9" s="59"/>
      <c r="L9" s="81"/>
      <c r="M9" s="70" t="s">
        <v>5</v>
      </c>
    </row>
    <row r="10" spans="1:13" s="8" customFormat="1" ht="12.75" customHeight="1" x14ac:dyDescent="0.15">
      <c r="A10" s="200"/>
      <c r="B10" s="260"/>
      <c r="C10" s="251"/>
      <c r="D10" s="248"/>
      <c r="E10" s="49"/>
      <c r="F10" s="83"/>
      <c r="G10" s="66" t="s">
        <v>87</v>
      </c>
      <c r="H10" s="84"/>
      <c r="I10" s="83"/>
      <c r="J10" s="66" t="s">
        <v>87</v>
      </c>
      <c r="K10" s="61"/>
      <c r="L10" s="83"/>
      <c r="M10" s="71" t="s">
        <v>5</v>
      </c>
    </row>
    <row r="11" spans="1:13" s="8" customFormat="1" ht="12.75" customHeight="1" x14ac:dyDescent="0.15">
      <c r="A11" s="200"/>
      <c r="B11" s="262">
        <v>5</v>
      </c>
      <c r="C11" s="250" t="s">
        <v>25</v>
      </c>
      <c r="D11" s="247">
        <f>F11+F12+I11+I12+L11+L12</f>
        <v>160000</v>
      </c>
      <c r="E11" s="48" t="s">
        <v>93</v>
      </c>
      <c r="F11" s="81">
        <v>70000</v>
      </c>
      <c r="G11" s="65" t="s">
        <v>87</v>
      </c>
      <c r="H11" s="82" t="s">
        <v>94</v>
      </c>
      <c r="I11" s="81">
        <v>50000</v>
      </c>
      <c r="J11" s="65" t="s">
        <v>87</v>
      </c>
      <c r="K11" s="59" t="s">
        <v>95</v>
      </c>
      <c r="L11" s="81">
        <v>40000</v>
      </c>
      <c r="M11" s="70" t="s">
        <v>5</v>
      </c>
    </row>
    <row r="12" spans="1:13" s="8" customFormat="1" ht="12.75" customHeight="1" x14ac:dyDescent="0.15">
      <c r="A12" s="200"/>
      <c r="B12" s="260"/>
      <c r="C12" s="251"/>
      <c r="D12" s="248"/>
      <c r="E12" s="49"/>
      <c r="F12" s="83"/>
      <c r="G12" s="66" t="s">
        <v>87</v>
      </c>
      <c r="H12" s="84"/>
      <c r="I12" s="83"/>
      <c r="J12" s="66" t="s">
        <v>87</v>
      </c>
      <c r="K12" s="61"/>
      <c r="L12" s="83"/>
      <c r="M12" s="71" t="s">
        <v>5</v>
      </c>
    </row>
    <row r="13" spans="1:13" s="8" customFormat="1" ht="12.75" customHeight="1" x14ac:dyDescent="0.15">
      <c r="A13" s="200"/>
      <c r="B13" s="262">
        <v>6</v>
      </c>
      <c r="C13" s="250" t="s">
        <v>26</v>
      </c>
      <c r="D13" s="247">
        <f>F13+F14+I13+I14+L13+L14</f>
        <v>150000</v>
      </c>
      <c r="E13" s="48" t="s">
        <v>96</v>
      </c>
      <c r="F13" s="81">
        <v>150000</v>
      </c>
      <c r="G13" s="65" t="s">
        <v>87</v>
      </c>
      <c r="H13" s="82"/>
      <c r="I13" s="81"/>
      <c r="J13" s="65" t="s">
        <v>87</v>
      </c>
      <c r="K13" s="59"/>
      <c r="L13" s="81"/>
      <c r="M13" s="70" t="s">
        <v>5</v>
      </c>
    </row>
    <row r="14" spans="1:13" s="8" customFormat="1" ht="12.75" customHeight="1" x14ac:dyDescent="0.15">
      <c r="A14" s="200"/>
      <c r="B14" s="260"/>
      <c r="C14" s="251"/>
      <c r="D14" s="248"/>
      <c r="E14" s="49"/>
      <c r="F14" s="83"/>
      <c r="G14" s="66" t="s">
        <v>87</v>
      </c>
      <c r="H14" s="84"/>
      <c r="I14" s="83"/>
      <c r="J14" s="66" t="s">
        <v>87</v>
      </c>
      <c r="K14" s="61"/>
      <c r="L14" s="83"/>
      <c r="M14" s="71" t="s">
        <v>5</v>
      </c>
    </row>
    <row r="15" spans="1:13" s="8" customFormat="1" ht="12.75" customHeight="1" x14ac:dyDescent="0.15">
      <c r="A15" s="200"/>
      <c r="B15" s="262">
        <v>7</v>
      </c>
      <c r="C15" s="250" t="s">
        <v>54</v>
      </c>
      <c r="D15" s="247">
        <f>F15+F16+I15+I16+L15+L16</f>
        <v>70000</v>
      </c>
      <c r="E15" s="47" t="s">
        <v>97</v>
      </c>
      <c r="F15" s="79">
        <v>50000</v>
      </c>
      <c r="G15" s="65" t="s">
        <v>87</v>
      </c>
      <c r="H15" s="80" t="s">
        <v>98</v>
      </c>
      <c r="I15" s="79">
        <v>20000</v>
      </c>
      <c r="J15" s="65" t="s">
        <v>87</v>
      </c>
      <c r="K15" s="57"/>
      <c r="L15" s="79"/>
      <c r="M15" s="70" t="s">
        <v>5</v>
      </c>
    </row>
    <row r="16" spans="1:13" s="8" customFormat="1" ht="12.75" customHeight="1" thickBot="1" x14ac:dyDescent="0.2">
      <c r="A16" s="265"/>
      <c r="B16" s="266"/>
      <c r="C16" s="267"/>
      <c r="D16" s="249"/>
      <c r="E16" s="50"/>
      <c r="F16" s="85"/>
      <c r="G16" s="67" t="s">
        <v>87</v>
      </c>
      <c r="H16" s="86"/>
      <c r="I16" s="85"/>
      <c r="J16" s="67" t="s">
        <v>87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68" t="s">
        <v>28</v>
      </c>
      <c r="B17" s="269"/>
      <c r="C17" s="270"/>
      <c r="D17" s="131">
        <f>SUM(D3:D16)</f>
        <v>585000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2.6" customHeight="1" thickTop="1" x14ac:dyDescent="0.15">
      <c r="A18" s="200" t="s">
        <v>29</v>
      </c>
      <c r="B18" s="271">
        <v>1</v>
      </c>
      <c r="C18" s="272" t="s">
        <v>30</v>
      </c>
      <c r="D18" s="252">
        <f>F18+F19+I18+I19+L18+L19</f>
        <v>100000</v>
      </c>
      <c r="E18" s="52" t="s">
        <v>99</v>
      </c>
      <c r="F18" s="73">
        <v>100000</v>
      </c>
      <c r="G18" s="64" t="s">
        <v>87</v>
      </c>
      <c r="H18" s="57"/>
      <c r="I18" s="73"/>
      <c r="J18" s="64" t="s">
        <v>87</v>
      </c>
      <c r="K18" s="57"/>
      <c r="L18" s="73"/>
      <c r="M18" s="69" t="s">
        <v>5</v>
      </c>
    </row>
    <row r="19" spans="1:13" s="8" customFormat="1" ht="12.6" customHeight="1" x14ac:dyDescent="0.15">
      <c r="A19" s="200"/>
      <c r="B19" s="260"/>
      <c r="C19" s="251"/>
      <c r="D19" s="173"/>
      <c r="E19" s="51"/>
      <c r="F19" s="75"/>
      <c r="G19" s="66" t="s">
        <v>87</v>
      </c>
      <c r="H19" s="61"/>
      <c r="I19" s="75"/>
      <c r="J19" s="66" t="s">
        <v>87</v>
      </c>
      <c r="K19" s="61"/>
      <c r="L19" s="75"/>
      <c r="M19" s="71" t="s">
        <v>5</v>
      </c>
    </row>
    <row r="20" spans="1:13" s="8" customFormat="1" ht="12.6" customHeight="1" x14ac:dyDescent="0.15">
      <c r="A20" s="200"/>
      <c r="B20" s="262">
        <v>2</v>
      </c>
      <c r="C20" s="253" t="s">
        <v>31</v>
      </c>
      <c r="D20" s="247">
        <f>F20+F21+I20+I21+L20+L21</f>
        <v>148000</v>
      </c>
      <c r="E20" s="52" t="s">
        <v>100</v>
      </c>
      <c r="F20" s="73">
        <v>30000</v>
      </c>
      <c r="G20" s="64" t="s">
        <v>87</v>
      </c>
      <c r="H20" s="57" t="s">
        <v>124</v>
      </c>
      <c r="I20" s="73">
        <v>68000</v>
      </c>
      <c r="J20" s="64" t="s">
        <v>87</v>
      </c>
      <c r="K20" s="57" t="s">
        <v>101</v>
      </c>
      <c r="L20" s="73">
        <v>50000</v>
      </c>
      <c r="M20" s="69" t="s">
        <v>5</v>
      </c>
    </row>
    <row r="21" spans="1:13" s="8" customFormat="1" ht="12.6" customHeight="1" x14ac:dyDescent="0.15">
      <c r="A21" s="200"/>
      <c r="B21" s="260"/>
      <c r="C21" s="254"/>
      <c r="D21" s="248"/>
      <c r="E21" s="52"/>
      <c r="F21" s="73"/>
      <c r="G21" s="64" t="s">
        <v>87</v>
      </c>
      <c r="H21" s="57"/>
      <c r="I21" s="73"/>
      <c r="J21" s="64" t="s">
        <v>87</v>
      </c>
      <c r="K21" s="57"/>
      <c r="L21" s="73"/>
      <c r="M21" s="69" t="s">
        <v>5</v>
      </c>
    </row>
    <row r="22" spans="1:13" s="8" customFormat="1" ht="12.6" customHeight="1" x14ac:dyDescent="0.15">
      <c r="A22" s="200"/>
      <c r="B22" s="262">
        <v>3</v>
      </c>
      <c r="C22" s="250" t="s">
        <v>32</v>
      </c>
      <c r="D22" s="247">
        <f>F22+F23+I22+I23+L22+L23</f>
        <v>169000</v>
      </c>
      <c r="E22" s="53" t="s">
        <v>102</v>
      </c>
      <c r="F22" s="74">
        <v>70000</v>
      </c>
      <c r="G22" s="65" t="s">
        <v>87</v>
      </c>
      <c r="H22" s="59" t="s">
        <v>103</v>
      </c>
      <c r="I22" s="74">
        <v>50000</v>
      </c>
      <c r="J22" s="65" t="s">
        <v>87</v>
      </c>
      <c r="K22" s="59" t="s">
        <v>104</v>
      </c>
      <c r="L22" s="74">
        <v>49000</v>
      </c>
      <c r="M22" s="70" t="s">
        <v>5</v>
      </c>
    </row>
    <row r="23" spans="1:13" s="8" customFormat="1" ht="12.6" customHeight="1" x14ac:dyDescent="0.15">
      <c r="A23" s="200"/>
      <c r="B23" s="260"/>
      <c r="C23" s="251"/>
      <c r="D23" s="248"/>
      <c r="E23" s="51"/>
      <c r="F23" s="75"/>
      <c r="G23" s="66" t="s">
        <v>87</v>
      </c>
      <c r="H23" s="61"/>
      <c r="I23" s="75"/>
      <c r="J23" s="66" t="s">
        <v>87</v>
      </c>
      <c r="K23" s="61"/>
      <c r="L23" s="75"/>
      <c r="M23" s="71" t="s">
        <v>5</v>
      </c>
    </row>
    <row r="24" spans="1:13" s="8" customFormat="1" ht="12.6" customHeight="1" x14ac:dyDescent="0.15">
      <c r="A24" s="200"/>
      <c r="B24" s="262">
        <v>4</v>
      </c>
      <c r="C24" s="250" t="s">
        <v>33</v>
      </c>
      <c r="D24" s="247">
        <f>F24+F25+I24+I25+L24+L25</f>
        <v>320000</v>
      </c>
      <c r="E24" s="52" t="s">
        <v>105</v>
      </c>
      <c r="F24" s="73">
        <v>150000</v>
      </c>
      <c r="G24" s="64" t="s">
        <v>87</v>
      </c>
      <c r="H24" s="57" t="s">
        <v>106</v>
      </c>
      <c r="I24" s="73">
        <v>120000</v>
      </c>
      <c r="J24" s="64" t="s">
        <v>87</v>
      </c>
      <c r="K24" s="57" t="s">
        <v>107</v>
      </c>
      <c r="L24" s="73">
        <v>50000</v>
      </c>
      <c r="M24" s="69" t="s">
        <v>5</v>
      </c>
    </row>
    <row r="25" spans="1:13" s="8" customFormat="1" ht="12.6" customHeight="1" x14ac:dyDescent="0.15">
      <c r="A25" s="200"/>
      <c r="B25" s="260"/>
      <c r="C25" s="251"/>
      <c r="D25" s="248"/>
      <c r="E25" s="52"/>
      <c r="F25" s="73"/>
      <c r="G25" s="64" t="s">
        <v>87</v>
      </c>
      <c r="H25" s="57"/>
      <c r="I25" s="73"/>
      <c r="J25" s="64" t="s">
        <v>87</v>
      </c>
      <c r="K25" s="57"/>
      <c r="L25" s="73"/>
      <c r="M25" s="69" t="s">
        <v>5</v>
      </c>
    </row>
    <row r="26" spans="1:13" s="8" customFormat="1" ht="12.6" customHeight="1" x14ac:dyDescent="0.15">
      <c r="A26" s="200"/>
      <c r="B26" s="262">
        <v>5</v>
      </c>
      <c r="C26" s="250" t="s">
        <v>34</v>
      </c>
      <c r="D26" s="247">
        <f>F26+F27+I26+I27+L26+L27</f>
        <v>140000</v>
      </c>
      <c r="E26" s="53" t="s">
        <v>108</v>
      </c>
      <c r="F26" s="74">
        <v>80000</v>
      </c>
      <c r="G26" s="65" t="s">
        <v>87</v>
      </c>
      <c r="H26" s="59" t="s">
        <v>117</v>
      </c>
      <c r="I26" s="74">
        <v>60000</v>
      </c>
      <c r="J26" s="65" t="s">
        <v>87</v>
      </c>
      <c r="K26" s="59"/>
      <c r="L26" s="74"/>
      <c r="M26" s="70" t="s">
        <v>5</v>
      </c>
    </row>
    <row r="27" spans="1:13" s="8" customFormat="1" ht="12.6" customHeight="1" x14ac:dyDescent="0.15">
      <c r="A27" s="200"/>
      <c r="B27" s="260"/>
      <c r="C27" s="251"/>
      <c r="D27" s="248"/>
      <c r="E27" s="51"/>
      <c r="F27" s="75"/>
      <c r="G27" s="66" t="s">
        <v>87</v>
      </c>
      <c r="H27" s="61"/>
      <c r="I27" s="75"/>
      <c r="J27" s="66" t="s">
        <v>87</v>
      </c>
      <c r="K27" s="61"/>
      <c r="L27" s="75"/>
      <c r="M27" s="71" t="s">
        <v>5</v>
      </c>
    </row>
    <row r="28" spans="1:13" s="8" customFormat="1" ht="12.6" customHeight="1" x14ac:dyDescent="0.15">
      <c r="A28" s="200"/>
      <c r="B28" s="262">
        <v>6</v>
      </c>
      <c r="C28" s="181" t="s">
        <v>35</v>
      </c>
      <c r="D28" s="247">
        <f>F28+F29+I28+I29+L28+L29</f>
        <v>150000</v>
      </c>
      <c r="E28" s="53" t="s">
        <v>109</v>
      </c>
      <c r="F28" s="74">
        <v>70000</v>
      </c>
      <c r="G28" s="65" t="s">
        <v>87</v>
      </c>
      <c r="H28" s="59" t="s">
        <v>110</v>
      </c>
      <c r="I28" s="74">
        <v>30000</v>
      </c>
      <c r="J28" s="65" t="s">
        <v>87</v>
      </c>
      <c r="K28" s="59" t="s">
        <v>111</v>
      </c>
      <c r="L28" s="74">
        <v>50000</v>
      </c>
      <c r="M28" s="70" t="s">
        <v>5</v>
      </c>
    </row>
    <row r="29" spans="1:13" s="8" customFormat="1" ht="12.6" customHeight="1" x14ac:dyDescent="0.15">
      <c r="A29" s="200"/>
      <c r="B29" s="260"/>
      <c r="C29" s="173"/>
      <c r="D29" s="248"/>
      <c r="E29" s="51"/>
      <c r="F29" s="75"/>
      <c r="G29" s="66" t="s">
        <v>87</v>
      </c>
      <c r="H29" s="61"/>
      <c r="I29" s="75"/>
      <c r="J29" s="66" t="s">
        <v>87</v>
      </c>
      <c r="K29" s="61"/>
      <c r="L29" s="75"/>
      <c r="M29" s="71" t="s">
        <v>5</v>
      </c>
    </row>
    <row r="30" spans="1:13" s="8" customFormat="1" ht="12.6" customHeight="1" x14ac:dyDescent="0.15">
      <c r="A30" s="200"/>
      <c r="B30" s="262">
        <v>7</v>
      </c>
      <c r="C30" s="181" t="s">
        <v>55</v>
      </c>
      <c r="D30" s="247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2.6" customHeight="1" thickBot="1" x14ac:dyDescent="0.2">
      <c r="A31" s="265"/>
      <c r="B31" s="266"/>
      <c r="C31" s="282"/>
      <c r="D31" s="249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68" t="s">
        <v>36</v>
      </c>
      <c r="B32" s="269"/>
      <c r="C32" s="270"/>
      <c r="D32" s="41">
        <f>SUM(D18:D31)</f>
        <v>1027000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79" t="s">
        <v>37</v>
      </c>
      <c r="B33" s="280"/>
      <c r="C33" s="281"/>
      <c r="D33" s="30">
        <f>D17+D32</f>
        <v>1612000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83" t="s">
        <v>56</v>
      </c>
      <c r="B35" s="103">
        <v>1</v>
      </c>
      <c r="C35" s="104" t="s">
        <v>123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84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84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84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68" t="s">
        <v>57</v>
      </c>
      <c r="B39" s="269"/>
      <c r="C39" s="270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85" t="s">
        <v>27</v>
      </c>
      <c r="B40" s="132">
        <v>1</v>
      </c>
      <c r="C40" s="133" t="s">
        <v>75</v>
      </c>
      <c r="D40" s="134">
        <f t="shared" ref="D40:D46" si="0">F40+I40+L40</f>
        <v>150000</v>
      </c>
      <c r="E40" s="135" t="s">
        <v>112</v>
      </c>
      <c r="F40" s="136">
        <v>150000</v>
      </c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200"/>
      <c r="B41" s="140">
        <v>2</v>
      </c>
      <c r="C41" s="120" t="s">
        <v>68</v>
      </c>
      <c r="D41" s="141">
        <f t="shared" si="0"/>
        <v>47000</v>
      </c>
      <c r="E41" s="114" t="s">
        <v>68</v>
      </c>
      <c r="F41" s="115">
        <v>28000</v>
      </c>
      <c r="G41" s="142" t="s">
        <v>5</v>
      </c>
      <c r="H41" s="117" t="s">
        <v>120</v>
      </c>
      <c r="I41" s="115">
        <v>19000</v>
      </c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200"/>
      <c r="B42" s="140">
        <v>3</v>
      </c>
      <c r="C42" s="120" t="s">
        <v>64</v>
      </c>
      <c r="D42" s="141">
        <f t="shared" si="0"/>
        <v>25000</v>
      </c>
      <c r="E42" s="114" t="s">
        <v>64</v>
      </c>
      <c r="F42" s="115">
        <v>25000</v>
      </c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200"/>
      <c r="B43" s="140">
        <v>4</v>
      </c>
      <c r="C43" s="120" t="s">
        <v>65</v>
      </c>
      <c r="D43" s="141">
        <f t="shared" si="0"/>
        <v>25000</v>
      </c>
      <c r="E43" s="114" t="s">
        <v>113</v>
      </c>
      <c r="F43" s="115">
        <v>25000</v>
      </c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200"/>
      <c r="B44" s="140">
        <v>5</v>
      </c>
      <c r="C44" s="112" t="s">
        <v>114</v>
      </c>
      <c r="D44" s="141">
        <f t="shared" si="0"/>
        <v>3000</v>
      </c>
      <c r="E44" s="114" t="s">
        <v>115</v>
      </c>
      <c r="F44" s="115">
        <v>1000</v>
      </c>
      <c r="G44" s="142" t="s">
        <v>5</v>
      </c>
      <c r="H44" s="117" t="s">
        <v>116</v>
      </c>
      <c r="I44" s="115">
        <v>1000</v>
      </c>
      <c r="J44" s="142" t="s">
        <v>5</v>
      </c>
      <c r="K44" s="117" t="s">
        <v>125</v>
      </c>
      <c r="L44" s="115">
        <v>1000</v>
      </c>
      <c r="M44" s="118" t="s">
        <v>5</v>
      </c>
    </row>
    <row r="45" spans="1:13" s="8" customFormat="1" ht="21" customHeight="1" x14ac:dyDescent="0.15">
      <c r="A45" s="200"/>
      <c r="B45" s="140">
        <v>6</v>
      </c>
      <c r="C45" s="112" t="s">
        <v>66</v>
      </c>
      <c r="D45" s="141">
        <f t="shared" si="0"/>
        <v>133820</v>
      </c>
      <c r="E45" s="114" t="s">
        <v>66</v>
      </c>
      <c r="F45" s="115">
        <v>133820</v>
      </c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65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76" t="s">
        <v>45</v>
      </c>
      <c r="B47" s="277"/>
      <c r="C47" s="278"/>
      <c r="D47" s="33">
        <f>SUM(D40:D46)</f>
        <v>383820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73" t="s">
        <v>46</v>
      </c>
      <c r="B48" s="274"/>
      <c r="C48" s="275"/>
      <c r="D48" s="34">
        <f>D33+D39+D47</f>
        <v>1995820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C7:C8"/>
    <mergeCell ref="D13:D14"/>
    <mergeCell ref="B13:B14"/>
    <mergeCell ref="C9:C10"/>
    <mergeCell ref="B15:B16"/>
    <mergeCell ref="B20:B21"/>
    <mergeCell ref="B11:B12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2026-03-26T05:50:34Z</dcterms:modified>
</cp:coreProperties>
</file>